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20" windowWidth="15360" windowHeight="7860" activeTab="1"/>
  </bookViews>
  <sheets>
    <sheet name="Форма чл. 12 и чл. 63 ЗЕЕ " sheetId="1" r:id="rId1"/>
    <sheet name="Общи данни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_xlnm.Print_Titles" localSheetId="0">'Форма чл. 12 и чл. 63 ЗЕЕ '!$1:$4</definedName>
    <definedName name="sobstvenost">'[1]do not edit'!$G$5:$G$8</definedName>
    <definedName name="Ведомство" localSheetId="0">'[5]Data'!$D$12:$D$15</definedName>
    <definedName name="Ведомство">'Data'!$D$12:$D$15</definedName>
    <definedName name="Вид" localSheetId="0">'[5]Data'!$B$13:$B$17</definedName>
    <definedName name="Вид">'Data'!$B$13:$B$17</definedName>
    <definedName name="Година">'Sheet1'!$B$3:$B$18</definedName>
    <definedName name="Източник" localSheetId="0">'[6]Data'!$C$3:$C$8</definedName>
    <definedName name="Източник">'Data'!$C$3:$C$8</definedName>
    <definedName name="Лице" localSheetId="0">'[6]Data'!$B$4:$B$6</definedName>
    <definedName name="Лице">'Data'!$B$4:$B$6</definedName>
    <definedName name="Мерки">'Data'!$G$3:$G$16</definedName>
    <definedName name="Поле" localSheetId="1">'[3]Data'!$B$3:$B$6</definedName>
    <definedName name="Поле">'Data'!$B$3:$B$6</definedName>
    <definedName name="Поле1">'Data'!$B$3:$B$7</definedName>
    <definedName name="Поле2" localSheetId="0">'[7]Sheet1'!$B$3:$B$6</definedName>
    <definedName name="Поле2">'Data'!$B$3:$B$6</definedName>
    <definedName name="Проект" localSheetId="0">'[5]Data'!$H$3:$H$8</definedName>
    <definedName name="Проект">'Data'!$H$3:$H$8</definedName>
    <definedName name="Сек" localSheetId="1">'[3]Data'!$D$3:$D$10</definedName>
    <definedName name="Сек">'Data'!$D$3:$D$10</definedName>
    <definedName name="Сектор" localSheetId="1">'[3]Data'!#REF!</definedName>
    <definedName name="Сектор">'Data'!$D$3:$D$6</definedName>
    <definedName name="Сектор2" localSheetId="2">'Data'!#REF!</definedName>
    <definedName name="Сектор2" localSheetId="1">'[4]Sheet1'!$G$3:$G$10</definedName>
    <definedName name="Сектор2" localSheetId="0">'[7]Sheet1'!$G$3:$G$10</definedName>
    <definedName name="Сектор2">'[2]Sheet1'!$G$3:$G$10</definedName>
    <definedName name="Сектори" localSheetId="1">'[3]Data'!#REF!</definedName>
    <definedName name="Сектори" localSheetId="0">'[8]Sheet2'!$B$4:$B$10</definedName>
    <definedName name="Сектори">'Data'!#REF!</definedName>
    <definedName name="Собственост" localSheetId="0">'[6]Data'!$F$3:$F$7</definedName>
    <definedName name="Собственост">'Data'!$J$3:$J$7</definedName>
    <definedName name="Тип" localSheetId="0">'[6]Data'!$E$3:$E$8</definedName>
    <definedName name="Тип">'Data'!$H$3:$H$8</definedName>
    <definedName name="Фин" localSheetId="1">'[3]Data'!$C$3:$C$9</definedName>
    <definedName name="Фин">'Data'!$C$3:$C$9</definedName>
    <definedName name="Финансиране" localSheetId="0">'[7]Sheet1'!$D$3:$D$9</definedName>
    <definedName name="Финансиране">'Data'!$C$3:$C$9</definedName>
    <definedName name="Финансиране2" localSheetId="1">'[3]Data'!#REF!</definedName>
    <definedName name="Финансиране2" localSheetId="0">'[6]Data'!#REF!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<sst xmlns="http://schemas.openxmlformats.org/spreadsheetml/2006/main" count="318" uniqueCount="133">
  <si>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</si>
  <si>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</si>
  <si>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</si>
  <si>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</si>
  <si>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</si>
  <si>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</si>
  <si>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</si>
  <si>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</si>
  <si>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</si>
  <si>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</si>
  <si>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</si>
  <si>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</si>
  <si>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</si>
  <si>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</si>
  <si>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</si>
  <si>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</si>
  <si>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</si>
  <si>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</si>
  <si>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</si>
  <si>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</si>
  <si>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</si>
  <si>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</si>
  <si>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</si>
  <si>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</si>
  <si>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</si>
  <si>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</si>
  <si>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</si>
  <si>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</si>
  <si>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</si>
  <si>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</si>
  <si>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</si>
  <si>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</si>
  <si>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</si>
  <si>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</si>
  <si>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</si>
  <si>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</si>
  <si>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</si>
  <si>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</si>
  <si>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</si>
  <si>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</si>
  <si>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</si>
  <si>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</si>
  <si>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</si>
  <si>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</si>
  <si>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</si>
  <si>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</si>
  <si>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</si>
  <si>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</si>
  <si>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</si>
  <si>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</si>
  <si>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</si>
  <si>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</si>
  <si>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</si>
  <si>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</si>
  <si>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</si>
  <si>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</si>
  <si>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</si>
  <si>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</si>
  <si>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</si>
  <si>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</si>
  <si>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</si>
  <si>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</si>
  <si>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</si>
  <si>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</si>
  <si>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</si>
  <si>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</si>
  <si>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</si>
  <si>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</si>
  <si>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</si>
  <si>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</si>
  <si>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</si>
  <si>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</si>
  <si>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</si>
  <si>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</si>
  <si>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</si>
  <si>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</si>
  <si>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</si>
  <si>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</si>
  <si>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</si>
  <si>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</si>
  <si>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</si>
  <si>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</si>
  <si>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</si>
  <si>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</si>
  <si>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</si>
  <si>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</si>
  <si>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</si>
  <si>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</si>
  <si>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</si>
  <si>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</si>
  <si>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</si>
  <si>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</si>
  <si>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</si>
  <si>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</si>
  <si>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</si>
  <si>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Протокол за постигнати  ЕСп.</t>
  </si>
  <si>
    <t>ОПРР2007-2013</t>
  </si>
  <si>
    <t>Публична общинска</t>
  </si>
  <si>
    <t>Ремонт на БГВ</t>
  </si>
  <si>
    <t>029ХАС189 / 09.01.2017 год.</t>
  </si>
  <si>
    <t>ОУ"Ц.Церковски" с.Средище</t>
  </si>
  <si>
    <t>Ремонт на осветление</t>
  </si>
  <si>
    <t>Подмяна на отоплителна инсталация</t>
  </si>
  <si>
    <t>Подмяна на котел</t>
  </si>
  <si>
    <t>Топлоизолация на покрив</t>
  </si>
  <si>
    <t>Подмяна на дограма</t>
  </si>
  <si>
    <t>Протокол за постигнати  ЕСп. /енергийни спестявания/</t>
  </si>
  <si>
    <t>Топлоизолация на стени</t>
  </si>
  <si>
    <t>075НРГ025/ 10.05.2010 год.</t>
  </si>
  <si>
    <t>ЦДГ "Еделвайс" Кайнарджа</t>
  </si>
  <si>
    <t>Мерки по сградни инсталации</t>
  </si>
  <si>
    <t>075НРГ025/10.05.2010 год.</t>
  </si>
  <si>
    <t>Мерки по котелна инсталация</t>
  </si>
  <si>
    <t>Мерки по осветление</t>
  </si>
  <si>
    <t>Изолация на покрив</t>
  </si>
  <si>
    <t>Изолация на външни стени</t>
  </si>
  <si>
    <t>075НРГ028/10.05.2010 год.</t>
  </si>
  <si>
    <t>ЦДГ "Пролет", с.Голеш - сега филиал на ЦДГ"Еделвайс"</t>
  </si>
  <si>
    <t>075НРГ027/10.05.2010 год.</t>
  </si>
  <si>
    <t>ЦДГ "Първа радост" Средище - сега филиал на ЦДГ"Еделвайс"</t>
  </si>
  <si>
    <t>ПРСР2007-2013</t>
  </si>
  <si>
    <t>486 соларни модули+подмяна на лампи</t>
  </si>
  <si>
    <t>инж.Бонка Стоянова Йорданова</t>
  </si>
  <si>
    <t>ОБЩИНА КАЙНАРДЖА</t>
  </si>
  <si>
    <t xml:space="preserve">bonka.jordanova@abv.bg , тел.: +359 885 92 19 17 </t>
  </si>
  <si>
    <t>Силистра</t>
  </si>
  <si>
    <t>Кайнарджа</t>
  </si>
  <si>
    <t>"Димитър Дончев"</t>
  </si>
  <si>
    <t>Дата: 23.02.2018</t>
  </si>
  <si>
    <t>Любен Сивев(Име и фамилия на представляващия)</t>
  </si>
  <si>
    <t>Програма за енергийна ефективност 2014-2020</t>
  </si>
  <si>
    <t>2014-2020</t>
  </si>
  <si>
    <t>Решение №389, протокол №46 от 07.08.2014 година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</si>
</sst>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172" fontId="3" fillId="5" borderId="10" xfId="34" applyNumberFormat="1" applyFont="1" applyFill="1" applyBorder="1" applyAlignment="1" applyProtection="1">
      <alignment horizontal="center" vertical="center"/>
      <protection/>
    </xf>
    <xf numFmtId="173" fontId="0" fillId="5" borderId="12" xfId="34" applyNumberFormat="1" applyFont="1" applyFill="1" applyBorder="1" applyAlignment="1" applyProtection="1">
      <alignment horizontal="center" vertical="center" wrapText="1"/>
      <protection/>
    </xf>
    <xf numFmtId="3" fontId="0" fillId="34" borderId="10" xfId="34" applyNumberFormat="1" applyFont="1" applyFill="1" applyBorder="1" applyAlignment="1" applyProtection="1">
      <alignment horizontal="center" vertical="center" wrapText="1"/>
      <protection locked="0"/>
    </xf>
    <xf numFmtId="3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0" fillId="0" borderId="12" xfId="34" applyFont="1" applyBorder="1" applyAlignment="1" applyProtection="1">
      <alignment horizontal="center" vertical="center"/>
      <protection locked="0"/>
    </xf>
    <xf numFmtId="0" fontId="3" fillId="34" borderId="11" xfId="34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0;&#1049;&#1053;&#1040;&#1056;&#1044;&#1046;&#1040;%20Forma_ZEE_new_final%20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Data"/>
      <sheetName val="Sheet1"/>
    </sheetNames>
    <sheetDataSet>
      <sheetData sheetId="1">
        <row r="3">
          <cell r="H3" t="str">
            <v>Сграда</v>
          </cell>
        </row>
        <row r="4">
          <cell r="H4" t="str">
            <v>Улично осветление</v>
          </cell>
        </row>
        <row r="5">
          <cell r="H5" t="str">
            <v>Парково осветление</v>
          </cell>
        </row>
        <row r="6">
          <cell r="H6" t="str">
            <v>Автопарк</v>
          </cell>
        </row>
        <row r="7">
          <cell r="H7" t="str">
            <v>Газифициране</v>
          </cell>
        </row>
        <row r="8">
          <cell r="H8" t="str">
            <v>Друго</v>
          </cell>
        </row>
        <row r="12">
          <cell r="D12" t="str">
            <v>(избира се от падащото меню)</v>
          </cell>
        </row>
        <row r="13">
          <cell r="B13" t="str">
            <v>Публична общинска</v>
          </cell>
          <cell r="D13" t="str">
            <v>Министерство</v>
          </cell>
        </row>
        <row r="14">
          <cell r="B14" t="str">
            <v>Публична държавна</v>
          </cell>
          <cell r="D14" t="str">
            <v>Областна администрация</v>
          </cell>
        </row>
        <row r="15">
          <cell r="B15" t="str">
            <v>Частна общинска</v>
          </cell>
          <cell r="D15" t="str">
            <v>Общинска администрация</v>
          </cell>
        </row>
        <row r="16">
          <cell r="B16" t="str">
            <v>Частна държавна</v>
          </cell>
        </row>
        <row r="17">
          <cell r="B17" t="str">
            <v>Смесена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F22">
      <selection activeCell="P61" sqref="P61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16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24" customHeight="1">
      <c r="A1" s="121" t="s">
        <v>0</v>
      </c>
      <c r="B1" s="118" t="s">
        <v>75</v>
      </c>
      <c r="C1" s="118" t="s">
        <v>62</v>
      </c>
      <c r="D1" s="118" t="s">
        <v>70</v>
      </c>
      <c r="E1" s="118" t="s">
        <v>63</v>
      </c>
      <c r="F1" s="118" t="s">
        <v>64</v>
      </c>
      <c r="G1" s="118" t="s">
        <v>69</v>
      </c>
      <c r="H1" s="118" t="s">
        <v>65</v>
      </c>
      <c r="I1" s="118" t="s">
        <v>71</v>
      </c>
      <c r="J1" s="105" t="s">
        <v>74</v>
      </c>
      <c r="K1" s="105" t="s">
        <v>9</v>
      </c>
      <c r="L1" s="108" t="s">
        <v>54</v>
      </c>
      <c r="M1" s="109"/>
      <c r="N1" s="109"/>
      <c r="O1" s="109"/>
      <c r="P1" s="109"/>
      <c r="Q1" s="109"/>
      <c r="R1" s="109"/>
      <c r="S1" s="109"/>
      <c r="T1" s="109"/>
      <c r="U1" s="109"/>
      <c r="V1" s="110"/>
      <c r="W1" s="105" t="s">
        <v>10</v>
      </c>
      <c r="X1" s="44"/>
    </row>
    <row r="2" spans="1:23" ht="27.75" customHeight="1">
      <c r="A2" s="121"/>
      <c r="B2" s="120"/>
      <c r="C2" s="120"/>
      <c r="D2" s="120"/>
      <c r="E2" s="120"/>
      <c r="F2" s="120"/>
      <c r="G2" s="120"/>
      <c r="H2" s="120"/>
      <c r="I2" s="120"/>
      <c r="J2" s="106"/>
      <c r="K2" s="106"/>
      <c r="L2" s="108" t="s">
        <v>11</v>
      </c>
      <c r="M2" s="109"/>
      <c r="N2" s="109"/>
      <c r="O2" s="109"/>
      <c r="P2" s="110"/>
      <c r="Q2" s="111" t="s">
        <v>12</v>
      </c>
      <c r="R2" s="111"/>
      <c r="S2" s="112" t="s">
        <v>13</v>
      </c>
      <c r="T2" s="115" t="s">
        <v>14</v>
      </c>
      <c r="U2" s="115" t="s">
        <v>15</v>
      </c>
      <c r="V2" s="115" t="s">
        <v>16</v>
      </c>
      <c r="W2" s="106"/>
    </row>
    <row r="3" spans="1:23" ht="44.25" customHeight="1">
      <c r="A3" s="121"/>
      <c r="B3" s="120"/>
      <c r="C3" s="120"/>
      <c r="D3" s="120"/>
      <c r="E3" s="120"/>
      <c r="F3" s="120"/>
      <c r="G3" s="120"/>
      <c r="H3" s="120"/>
      <c r="I3" s="120"/>
      <c r="J3" s="106"/>
      <c r="K3" s="106"/>
      <c r="L3" s="118" t="s">
        <v>49</v>
      </c>
      <c r="M3" s="112" t="s">
        <v>17</v>
      </c>
      <c r="N3" s="112" t="s">
        <v>50</v>
      </c>
      <c r="O3" s="112" t="s">
        <v>18</v>
      </c>
      <c r="P3" s="112" t="s">
        <v>51</v>
      </c>
      <c r="Q3" s="112" t="s">
        <v>19</v>
      </c>
      <c r="R3" s="112" t="s">
        <v>20</v>
      </c>
      <c r="S3" s="113"/>
      <c r="T3" s="116"/>
      <c r="U3" s="116"/>
      <c r="V3" s="116"/>
      <c r="W3" s="106"/>
    </row>
    <row r="4" spans="1:23" ht="27.75" customHeight="1">
      <c r="A4" s="122"/>
      <c r="B4" s="119"/>
      <c r="C4" s="119"/>
      <c r="D4" s="119"/>
      <c r="E4" s="119"/>
      <c r="F4" s="119"/>
      <c r="G4" s="119"/>
      <c r="H4" s="119"/>
      <c r="I4" s="119"/>
      <c r="J4" s="107"/>
      <c r="K4" s="107"/>
      <c r="L4" s="119"/>
      <c r="M4" s="114"/>
      <c r="N4" s="114"/>
      <c r="O4" s="114"/>
      <c r="P4" s="114"/>
      <c r="Q4" s="114"/>
      <c r="R4" s="114"/>
      <c r="S4" s="114"/>
      <c r="T4" s="117"/>
      <c r="U4" s="117"/>
      <c r="V4" s="117"/>
      <c r="W4" s="107"/>
    </row>
    <row r="5" spans="1:25" s="41" customFormat="1" ht="55.5" customHeight="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10</v>
      </c>
      <c r="K6" s="10">
        <v>11</v>
      </c>
      <c r="L6" s="101">
        <v>12</v>
      </c>
      <c r="M6" s="101">
        <v>13</v>
      </c>
      <c r="N6" s="101">
        <v>14</v>
      </c>
      <c r="O6" s="101">
        <v>15</v>
      </c>
      <c r="P6" s="101">
        <v>16</v>
      </c>
      <c r="Q6" s="101">
        <v>17</v>
      </c>
      <c r="R6" s="101">
        <v>18</v>
      </c>
      <c r="S6" s="101">
        <v>19</v>
      </c>
      <c r="T6" s="101">
        <v>20</v>
      </c>
      <c r="U6" s="101">
        <v>21</v>
      </c>
      <c r="V6" s="101">
        <v>22</v>
      </c>
      <c r="W6" s="101">
        <v>23</v>
      </c>
    </row>
    <row r="7" spans="1:23" ht="37.5" thickTop="1">
      <c r="A7" s="100">
        <v>1</v>
      </c>
      <c r="B7" s="23" t="s">
        <v>34</v>
      </c>
      <c r="C7" s="23" t="s">
        <v>34</v>
      </c>
      <c r="D7" s="23"/>
      <c r="E7" s="42"/>
      <c r="F7" s="23"/>
      <c r="G7" s="23"/>
      <c r="H7" s="23" t="s">
        <v>121</v>
      </c>
      <c r="I7" s="42" t="s">
        <v>97</v>
      </c>
      <c r="J7" s="43" t="s">
        <v>120</v>
      </c>
      <c r="K7" s="43">
        <v>1866000</v>
      </c>
      <c r="L7" s="97">
        <v>0</v>
      </c>
      <c r="M7" s="97">
        <v>0</v>
      </c>
      <c r="N7" s="98">
        <v>0</v>
      </c>
      <c r="O7" s="98">
        <v>0</v>
      </c>
      <c r="P7" s="98">
        <v>0</v>
      </c>
      <c r="Q7" s="97">
        <v>92.57</v>
      </c>
      <c r="R7" s="97">
        <v>0</v>
      </c>
      <c r="S7" s="74">
        <f aca="true" t="shared" si="0" ref="S7:S38">IF(SUM(L7:P7)&gt;0,(L7*6000+M7*9300+N7*11628+O7*13900+P7*3300)/1000,SUM(Q7:R7))</f>
        <v>92.57</v>
      </c>
      <c r="T7" s="97">
        <v>90000</v>
      </c>
      <c r="U7" s="95">
        <f aca="true" t="shared" si="1" ref="U7:U38">IF(SUM(L7:P7)&gt;0,(L7*6000*440+M7*9300*247+N7*11628*311+O7*13900*311+P7*3300*6),(Q7*819+R7*350)*1000)/1000000</f>
        <v>75.81482999999999</v>
      </c>
      <c r="V7" s="74">
        <f aca="true" t="shared" si="2" ref="V7:V38">IF(T7=0,"",K7/T7)</f>
        <v>20.733333333333334</v>
      </c>
      <c r="W7" s="69"/>
    </row>
    <row r="8" spans="1:23" ht="63" customHeight="1">
      <c r="A8" s="100">
        <v>2</v>
      </c>
      <c r="B8" s="23" t="s">
        <v>33</v>
      </c>
      <c r="C8" s="23" t="s">
        <v>119</v>
      </c>
      <c r="D8" s="23"/>
      <c r="E8" s="42">
        <v>1569</v>
      </c>
      <c r="F8" s="23" t="s">
        <v>118</v>
      </c>
      <c r="G8" s="23" t="s">
        <v>115</v>
      </c>
      <c r="H8" s="23" t="s">
        <v>115</v>
      </c>
      <c r="I8" s="42" t="s">
        <v>97</v>
      </c>
      <c r="J8" s="43" t="s">
        <v>96</v>
      </c>
      <c r="K8" s="43">
        <v>91036</v>
      </c>
      <c r="L8" s="97">
        <v>0</v>
      </c>
      <c r="M8" s="97">
        <v>0</v>
      </c>
      <c r="N8" s="98">
        <v>9</v>
      </c>
      <c r="O8" s="98">
        <v>0</v>
      </c>
      <c r="P8" s="98">
        <v>0</v>
      </c>
      <c r="Q8" s="97">
        <v>0</v>
      </c>
      <c r="R8" s="97">
        <v>0</v>
      </c>
      <c r="S8" s="74">
        <f t="shared" si="0"/>
        <v>104.652</v>
      </c>
      <c r="T8" s="97">
        <v>17190</v>
      </c>
      <c r="U8" s="95">
        <f t="shared" si="1"/>
        <v>32.546772</v>
      </c>
      <c r="V8" s="74">
        <f t="shared" si="2"/>
        <v>5.29586969168121</v>
      </c>
      <c r="W8" s="69"/>
    </row>
    <row r="9" spans="1:23" ht="31.5" customHeight="1">
      <c r="A9" s="100">
        <v>3</v>
      </c>
      <c r="B9" s="23" t="s">
        <v>33</v>
      </c>
      <c r="C9" s="23" t="s">
        <v>119</v>
      </c>
      <c r="D9" s="23"/>
      <c r="E9" s="42">
        <v>1569</v>
      </c>
      <c r="F9" s="23" t="s">
        <v>118</v>
      </c>
      <c r="G9" s="23" t="s">
        <v>114</v>
      </c>
      <c r="H9" s="23" t="s">
        <v>114</v>
      </c>
      <c r="I9" s="42" t="s">
        <v>97</v>
      </c>
      <c r="J9" s="43" t="s">
        <v>96</v>
      </c>
      <c r="K9" s="43">
        <v>67917</v>
      </c>
      <c r="L9" s="97">
        <v>0</v>
      </c>
      <c r="M9" s="97">
        <v>0</v>
      </c>
      <c r="N9" s="98">
        <v>8.714</v>
      </c>
      <c r="O9" s="98">
        <v>0</v>
      </c>
      <c r="P9" s="98">
        <v>0</v>
      </c>
      <c r="Q9" s="97">
        <v>0</v>
      </c>
      <c r="R9" s="97">
        <v>0</v>
      </c>
      <c r="S9" s="74">
        <f t="shared" si="0"/>
        <v>101.32639200000001</v>
      </c>
      <c r="T9" s="97">
        <v>17280</v>
      </c>
      <c r="U9" s="95">
        <f t="shared" si="1"/>
        <v>31.512507912</v>
      </c>
      <c r="V9" s="74">
        <f t="shared" si="2"/>
        <v>3.9303819444444446</v>
      </c>
      <c r="W9" s="69"/>
    </row>
    <row r="10" spans="1:23" ht="35.25" customHeight="1">
      <c r="A10" s="100">
        <v>4</v>
      </c>
      <c r="B10" s="23" t="s">
        <v>33</v>
      </c>
      <c r="C10" s="23" t="s">
        <v>119</v>
      </c>
      <c r="D10" s="23"/>
      <c r="E10" s="42">
        <v>1569</v>
      </c>
      <c r="F10" s="23" t="s">
        <v>118</v>
      </c>
      <c r="G10" s="23" t="s">
        <v>105</v>
      </c>
      <c r="H10" s="23" t="s">
        <v>105</v>
      </c>
      <c r="I10" s="42" t="s">
        <v>97</v>
      </c>
      <c r="J10" s="43" t="s">
        <v>96</v>
      </c>
      <c r="K10" s="43">
        <v>80453</v>
      </c>
      <c r="L10" s="97">
        <v>0</v>
      </c>
      <c r="M10" s="97">
        <v>0</v>
      </c>
      <c r="N10" s="98">
        <v>6.333</v>
      </c>
      <c r="O10" s="98">
        <v>0</v>
      </c>
      <c r="P10" s="98">
        <v>0</v>
      </c>
      <c r="Q10" s="97">
        <v>0</v>
      </c>
      <c r="R10" s="97">
        <v>0</v>
      </c>
      <c r="S10" s="74">
        <f t="shared" si="0"/>
        <v>73.640124</v>
      </c>
      <c r="T10" s="97">
        <v>12560</v>
      </c>
      <c r="U10" s="95">
        <f t="shared" si="1"/>
        <v>22.902078564</v>
      </c>
      <c r="V10" s="74">
        <f t="shared" si="2"/>
        <v>6.405493630573249</v>
      </c>
      <c r="W10" s="69"/>
    </row>
    <row r="11" spans="1:23" ht="39" customHeight="1">
      <c r="A11" s="100">
        <v>5</v>
      </c>
      <c r="B11" s="23" t="s">
        <v>33</v>
      </c>
      <c r="C11" s="23" t="s">
        <v>119</v>
      </c>
      <c r="D11" s="23"/>
      <c r="E11" s="42">
        <v>1569</v>
      </c>
      <c r="F11" s="23" t="s">
        <v>118</v>
      </c>
      <c r="G11" s="23" t="s">
        <v>113</v>
      </c>
      <c r="H11" s="23" t="s">
        <v>113</v>
      </c>
      <c r="I11" s="42" t="s">
        <v>97</v>
      </c>
      <c r="J11" s="43" t="s">
        <v>96</v>
      </c>
      <c r="K11" s="99">
        <v>803</v>
      </c>
      <c r="L11" s="97">
        <v>0</v>
      </c>
      <c r="M11" s="97">
        <v>0</v>
      </c>
      <c r="N11" s="98">
        <v>0</v>
      </c>
      <c r="O11" s="98">
        <v>0</v>
      </c>
      <c r="P11" s="98">
        <v>0</v>
      </c>
      <c r="Q11" s="97">
        <v>6.024</v>
      </c>
      <c r="R11" s="97">
        <v>0</v>
      </c>
      <c r="S11" s="74">
        <f t="shared" si="0"/>
        <v>6.024</v>
      </c>
      <c r="T11" s="96">
        <v>1100</v>
      </c>
      <c r="U11" s="95">
        <f t="shared" si="1"/>
        <v>4.933656</v>
      </c>
      <c r="V11" s="74">
        <f t="shared" si="2"/>
        <v>0.73</v>
      </c>
      <c r="W11" s="70"/>
    </row>
    <row r="12" spans="1:23" ht="35.25" customHeight="1">
      <c r="A12" s="100">
        <v>6</v>
      </c>
      <c r="B12" s="23" t="s">
        <v>33</v>
      </c>
      <c r="C12" s="23" t="s">
        <v>119</v>
      </c>
      <c r="D12" s="23"/>
      <c r="E12" s="42">
        <v>1569</v>
      </c>
      <c r="F12" s="23" t="s">
        <v>118</v>
      </c>
      <c r="G12" s="23" t="s">
        <v>112</v>
      </c>
      <c r="H12" s="23" t="s">
        <v>112</v>
      </c>
      <c r="I12" s="42" t="s">
        <v>97</v>
      </c>
      <c r="J12" s="43" t="s">
        <v>96</v>
      </c>
      <c r="K12" s="99">
        <v>46613</v>
      </c>
      <c r="L12" s="97">
        <v>0</v>
      </c>
      <c r="M12" s="97">
        <v>0</v>
      </c>
      <c r="N12" s="98">
        <v>4.016</v>
      </c>
      <c r="O12" s="98">
        <v>0</v>
      </c>
      <c r="P12" s="98">
        <v>0</v>
      </c>
      <c r="Q12" s="97">
        <v>0</v>
      </c>
      <c r="R12" s="97">
        <v>0</v>
      </c>
      <c r="S12" s="74">
        <f t="shared" si="0"/>
        <v>46.698048</v>
      </c>
      <c r="T12" s="96">
        <v>7970</v>
      </c>
      <c r="U12" s="95">
        <f t="shared" si="1"/>
        <v>14.523092928</v>
      </c>
      <c r="V12" s="74">
        <f t="shared" si="2"/>
        <v>5.848557089084065</v>
      </c>
      <c r="W12" s="70"/>
    </row>
    <row r="13" spans="1:23" ht="28.5" customHeight="1">
      <c r="A13" s="100">
        <v>7</v>
      </c>
      <c r="B13" s="23" t="s">
        <v>33</v>
      </c>
      <c r="C13" s="23" t="s">
        <v>119</v>
      </c>
      <c r="D13" s="23"/>
      <c r="E13" s="42">
        <v>1569</v>
      </c>
      <c r="F13" s="23" t="s">
        <v>118</v>
      </c>
      <c r="G13" s="23" t="s">
        <v>110</v>
      </c>
      <c r="H13" s="23" t="s">
        <v>110</v>
      </c>
      <c r="I13" s="42" t="s">
        <v>97</v>
      </c>
      <c r="J13" s="43" t="s">
        <v>96</v>
      </c>
      <c r="K13" s="99">
        <v>56702</v>
      </c>
      <c r="L13" s="97">
        <v>0</v>
      </c>
      <c r="M13" s="97">
        <v>0</v>
      </c>
      <c r="N13" s="98">
        <v>5.878</v>
      </c>
      <c r="O13" s="98">
        <v>0</v>
      </c>
      <c r="P13" s="98">
        <v>0</v>
      </c>
      <c r="Q13" s="97">
        <v>0</v>
      </c>
      <c r="R13" s="97">
        <v>0</v>
      </c>
      <c r="S13" s="74">
        <f t="shared" si="0"/>
        <v>68.349384</v>
      </c>
      <c r="T13" s="96">
        <v>11660</v>
      </c>
      <c r="U13" s="95">
        <f t="shared" si="1"/>
        <v>21.256658424</v>
      </c>
      <c r="V13" s="74">
        <f t="shared" si="2"/>
        <v>4.86295025728988</v>
      </c>
      <c r="W13" s="70"/>
    </row>
    <row r="14" spans="1:23" ht="15" customHeight="1">
      <c r="A14" s="100">
        <v>8</v>
      </c>
      <c r="B14" s="23" t="s">
        <v>33</v>
      </c>
      <c r="C14" s="23" t="s">
        <v>119</v>
      </c>
      <c r="D14" s="23"/>
      <c r="E14" s="42">
        <v>1569</v>
      </c>
      <c r="F14" s="23" t="s">
        <v>118</v>
      </c>
      <c r="G14" s="23" t="s">
        <v>32</v>
      </c>
      <c r="H14" s="23" t="s">
        <v>32</v>
      </c>
      <c r="I14" s="42" t="s">
        <v>97</v>
      </c>
      <c r="J14" s="43" t="s">
        <v>96</v>
      </c>
      <c r="K14" s="99">
        <v>14789</v>
      </c>
      <c r="L14" s="97">
        <v>0</v>
      </c>
      <c r="M14" s="97">
        <v>0</v>
      </c>
      <c r="N14" s="98">
        <v>1.488</v>
      </c>
      <c r="O14" s="98">
        <v>0</v>
      </c>
      <c r="P14" s="98">
        <v>0</v>
      </c>
      <c r="Q14" s="97">
        <v>0</v>
      </c>
      <c r="R14" s="97">
        <v>0</v>
      </c>
      <c r="S14" s="74">
        <f t="shared" si="0"/>
        <v>17.302464</v>
      </c>
      <c r="T14" s="96">
        <v>3160</v>
      </c>
      <c r="U14" s="95">
        <f t="shared" si="1"/>
        <v>5.381066304</v>
      </c>
      <c r="V14" s="74">
        <f t="shared" si="2"/>
        <v>4.68006329113924</v>
      </c>
      <c r="W14" s="70"/>
    </row>
    <row r="15" spans="1:23" ht="25.5" customHeight="1">
      <c r="A15" s="100">
        <v>9</v>
      </c>
      <c r="B15" s="23" t="s">
        <v>33</v>
      </c>
      <c r="C15" s="28" t="s">
        <v>117</v>
      </c>
      <c r="D15" s="28"/>
      <c r="E15" s="42">
        <v>327</v>
      </c>
      <c r="F15" s="23" t="s">
        <v>116</v>
      </c>
      <c r="G15" s="23" t="s">
        <v>115</v>
      </c>
      <c r="H15" s="23" t="s">
        <v>115</v>
      </c>
      <c r="I15" s="42" t="s">
        <v>97</v>
      </c>
      <c r="J15" s="43" t="s">
        <v>96</v>
      </c>
      <c r="K15" s="99">
        <v>30121</v>
      </c>
      <c r="L15" s="97">
        <v>0</v>
      </c>
      <c r="M15" s="97">
        <v>0</v>
      </c>
      <c r="N15" s="98">
        <v>0</v>
      </c>
      <c r="O15" s="98">
        <v>0</v>
      </c>
      <c r="P15" s="98">
        <v>14</v>
      </c>
      <c r="Q15" s="97">
        <v>0</v>
      </c>
      <c r="R15" s="97">
        <v>0</v>
      </c>
      <c r="S15" s="74">
        <f t="shared" si="0"/>
        <v>46.2</v>
      </c>
      <c r="T15" s="96">
        <v>3830</v>
      </c>
      <c r="U15" s="95">
        <f t="shared" si="1"/>
        <v>0.2772</v>
      </c>
      <c r="V15" s="74">
        <f t="shared" si="2"/>
        <v>7.8644908616187985</v>
      </c>
      <c r="W15" s="70"/>
    </row>
    <row r="16" spans="1:23" ht="30.75" customHeight="1">
      <c r="A16" s="100">
        <v>10</v>
      </c>
      <c r="B16" s="23" t="s">
        <v>33</v>
      </c>
      <c r="C16" s="28" t="s">
        <v>117</v>
      </c>
      <c r="D16" s="28"/>
      <c r="E16" s="42">
        <v>327</v>
      </c>
      <c r="F16" s="23" t="s">
        <v>116</v>
      </c>
      <c r="G16" s="23" t="s">
        <v>114</v>
      </c>
      <c r="H16" s="23" t="s">
        <v>114</v>
      </c>
      <c r="I16" s="42" t="s">
        <v>97</v>
      </c>
      <c r="J16" s="43" t="s">
        <v>96</v>
      </c>
      <c r="K16" s="99">
        <v>15244</v>
      </c>
      <c r="L16" s="97">
        <v>0</v>
      </c>
      <c r="M16" s="97">
        <v>0</v>
      </c>
      <c r="N16" s="98">
        <v>0</v>
      </c>
      <c r="O16" s="98">
        <v>0</v>
      </c>
      <c r="P16" s="98">
        <v>6.515</v>
      </c>
      <c r="Q16" s="97">
        <v>0</v>
      </c>
      <c r="R16" s="97">
        <v>0</v>
      </c>
      <c r="S16" s="74">
        <f t="shared" si="0"/>
        <v>21.4995</v>
      </c>
      <c r="T16" s="96">
        <v>1610</v>
      </c>
      <c r="U16" s="95">
        <f t="shared" si="1"/>
        <v>0.128997</v>
      </c>
      <c r="V16" s="74">
        <f t="shared" si="2"/>
        <v>9.468322981366459</v>
      </c>
      <c r="W16" s="70"/>
    </row>
    <row r="17" spans="1:23" s="40" customFormat="1" ht="28.5" customHeight="1">
      <c r="A17" s="100">
        <v>11</v>
      </c>
      <c r="B17" s="23" t="s">
        <v>33</v>
      </c>
      <c r="C17" s="28" t="s">
        <v>117</v>
      </c>
      <c r="D17" s="28"/>
      <c r="E17" s="42">
        <v>327</v>
      </c>
      <c r="F17" s="23" t="s">
        <v>116</v>
      </c>
      <c r="G17" s="23" t="s">
        <v>105</v>
      </c>
      <c r="H17" s="23" t="s">
        <v>105</v>
      </c>
      <c r="I17" s="42" t="s">
        <v>97</v>
      </c>
      <c r="J17" s="43" t="s">
        <v>96</v>
      </c>
      <c r="K17" s="99">
        <v>16201</v>
      </c>
      <c r="L17" s="97">
        <v>0</v>
      </c>
      <c r="M17" s="97">
        <v>0</v>
      </c>
      <c r="N17" s="98">
        <v>0</v>
      </c>
      <c r="O17" s="98">
        <v>0</v>
      </c>
      <c r="P17" s="98">
        <v>12.925</v>
      </c>
      <c r="Q17" s="97">
        <v>0</v>
      </c>
      <c r="R17" s="97">
        <v>0</v>
      </c>
      <c r="S17" s="74">
        <f t="shared" si="0"/>
        <v>42.6525</v>
      </c>
      <c r="T17" s="96">
        <v>3830</v>
      </c>
      <c r="U17" s="95">
        <f t="shared" si="1"/>
        <v>0.255915</v>
      </c>
      <c r="V17" s="74">
        <f t="shared" si="2"/>
        <v>4.2300261096605745</v>
      </c>
      <c r="W17" s="70"/>
    </row>
    <row r="18" spans="1:23" s="40" customFormat="1" ht="30" customHeight="1">
      <c r="A18" s="100">
        <v>12</v>
      </c>
      <c r="B18" s="23" t="s">
        <v>33</v>
      </c>
      <c r="C18" s="28" t="s">
        <v>117</v>
      </c>
      <c r="D18" s="28"/>
      <c r="E18" s="42">
        <v>327</v>
      </c>
      <c r="F18" s="23" t="s">
        <v>116</v>
      </c>
      <c r="G18" s="23" t="s">
        <v>113</v>
      </c>
      <c r="H18" s="23" t="s">
        <v>113</v>
      </c>
      <c r="I18" s="42" t="s">
        <v>97</v>
      </c>
      <c r="J18" s="43" t="s">
        <v>96</v>
      </c>
      <c r="K18" s="99">
        <v>301</v>
      </c>
      <c r="L18" s="97">
        <v>0</v>
      </c>
      <c r="M18" s="97">
        <v>0</v>
      </c>
      <c r="N18" s="98">
        <v>0</v>
      </c>
      <c r="O18" s="98">
        <v>0</v>
      </c>
      <c r="P18" s="98">
        <v>0</v>
      </c>
      <c r="Q18" s="97">
        <v>0.403</v>
      </c>
      <c r="R18" s="97">
        <v>0</v>
      </c>
      <c r="S18" s="74">
        <f t="shared" si="0"/>
        <v>0.403</v>
      </c>
      <c r="T18" s="96">
        <v>80</v>
      </c>
      <c r="U18" s="95">
        <f t="shared" si="1"/>
        <v>0.330057</v>
      </c>
      <c r="V18" s="74">
        <f t="shared" si="2"/>
        <v>3.7625</v>
      </c>
      <c r="W18" s="70"/>
    </row>
    <row r="19" spans="1:23" s="40" customFormat="1" ht="26.25" customHeight="1">
      <c r="A19" s="100">
        <v>13</v>
      </c>
      <c r="B19" s="23" t="s">
        <v>33</v>
      </c>
      <c r="C19" s="28" t="s">
        <v>117</v>
      </c>
      <c r="D19" s="28"/>
      <c r="E19" s="42">
        <v>327</v>
      </c>
      <c r="F19" s="23" t="s">
        <v>116</v>
      </c>
      <c r="G19" s="23" t="s">
        <v>32</v>
      </c>
      <c r="H19" s="23" t="s">
        <v>32</v>
      </c>
      <c r="I19" s="42" t="s">
        <v>97</v>
      </c>
      <c r="J19" s="43" t="s">
        <v>96</v>
      </c>
      <c r="K19" s="99">
        <v>8478</v>
      </c>
      <c r="L19" s="97">
        <v>0</v>
      </c>
      <c r="M19" s="97">
        <v>0</v>
      </c>
      <c r="N19" s="98">
        <v>15.766</v>
      </c>
      <c r="O19" s="98">
        <v>0</v>
      </c>
      <c r="P19" s="98">
        <v>0</v>
      </c>
      <c r="Q19" s="97">
        <v>0</v>
      </c>
      <c r="R19" s="97">
        <v>0</v>
      </c>
      <c r="S19" s="74">
        <f t="shared" si="0"/>
        <v>183.32704800000002</v>
      </c>
      <c r="T19" s="96">
        <v>3890</v>
      </c>
      <c r="U19" s="95">
        <f t="shared" si="1"/>
        <v>57.014711928000004</v>
      </c>
      <c r="V19" s="74">
        <f t="shared" si="2"/>
        <v>2.179434447300771</v>
      </c>
      <c r="W19" s="70"/>
    </row>
    <row r="20" spans="1:23" s="40" customFormat="1" ht="30" customHeight="1">
      <c r="A20" s="100">
        <v>14</v>
      </c>
      <c r="B20" s="23" t="s">
        <v>33</v>
      </c>
      <c r="C20" s="28" t="s">
        <v>109</v>
      </c>
      <c r="D20" s="28"/>
      <c r="E20" s="42">
        <v>1046</v>
      </c>
      <c r="F20" s="23" t="s">
        <v>111</v>
      </c>
      <c r="G20" s="23" t="s">
        <v>115</v>
      </c>
      <c r="H20" s="23" t="s">
        <v>115</v>
      </c>
      <c r="I20" s="42" t="s">
        <v>97</v>
      </c>
      <c r="J20" s="43" t="s">
        <v>96</v>
      </c>
      <c r="K20" s="99">
        <v>69998</v>
      </c>
      <c r="L20" s="97">
        <v>0</v>
      </c>
      <c r="M20" s="97">
        <v>0</v>
      </c>
      <c r="N20" s="98">
        <v>0</v>
      </c>
      <c r="O20" s="98">
        <v>0</v>
      </c>
      <c r="P20" s="98">
        <v>26</v>
      </c>
      <c r="Q20" s="97">
        <v>0</v>
      </c>
      <c r="R20" s="97">
        <v>0</v>
      </c>
      <c r="S20" s="74">
        <f t="shared" si="0"/>
        <v>85.8</v>
      </c>
      <c r="T20" s="96">
        <v>16840</v>
      </c>
      <c r="U20" s="95">
        <f t="shared" si="1"/>
        <v>0.5148</v>
      </c>
      <c r="V20" s="74">
        <f t="shared" si="2"/>
        <v>4.156650831353919</v>
      </c>
      <c r="W20" s="70"/>
    </row>
    <row r="21" spans="1:23" s="40" customFormat="1" ht="33.75" customHeight="1">
      <c r="A21" s="100">
        <v>15</v>
      </c>
      <c r="B21" s="23" t="s">
        <v>33</v>
      </c>
      <c r="C21" s="28" t="s">
        <v>109</v>
      </c>
      <c r="D21" s="28"/>
      <c r="E21" s="42">
        <v>1046</v>
      </c>
      <c r="F21" s="23" t="s">
        <v>111</v>
      </c>
      <c r="G21" s="23" t="s">
        <v>114</v>
      </c>
      <c r="H21" s="23" t="s">
        <v>114</v>
      </c>
      <c r="I21" s="42" t="s">
        <v>97</v>
      </c>
      <c r="J21" s="43" t="s">
        <v>96</v>
      </c>
      <c r="K21" s="43">
        <v>20685</v>
      </c>
      <c r="L21" s="97">
        <v>0</v>
      </c>
      <c r="M21" s="97">
        <v>0</v>
      </c>
      <c r="N21" s="98">
        <v>0</v>
      </c>
      <c r="O21" s="98">
        <v>0</v>
      </c>
      <c r="P21" s="98">
        <v>9.904</v>
      </c>
      <c r="Q21" s="97">
        <v>0</v>
      </c>
      <c r="R21" s="97">
        <v>0</v>
      </c>
      <c r="S21" s="74">
        <f t="shared" si="0"/>
        <v>32.6832</v>
      </c>
      <c r="T21" s="97">
        <v>6490</v>
      </c>
      <c r="U21" s="95">
        <f t="shared" si="1"/>
        <v>0.1960992</v>
      </c>
      <c r="V21" s="74">
        <f t="shared" si="2"/>
        <v>3.187211093990755</v>
      </c>
      <c r="W21" s="69"/>
    </row>
    <row r="22" spans="1:23" s="40" customFormat="1" ht="31.5" customHeight="1">
      <c r="A22" s="100">
        <v>16</v>
      </c>
      <c r="B22" s="23" t="s">
        <v>33</v>
      </c>
      <c r="C22" s="28" t="s">
        <v>109</v>
      </c>
      <c r="D22" s="28"/>
      <c r="E22" s="42">
        <v>1046</v>
      </c>
      <c r="F22" s="23" t="s">
        <v>111</v>
      </c>
      <c r="G22" s="23" t="s">
        <v>105</v>
      </c>
      <c r="H22" s="23" t="s">
        <v>105</v>
      </c>
      <c r="I22" s="42" t="s">
        <v>97</v>
      </c>
      <c r="J22" s="43" t="s">
        <v>96</v>
      </c>
      <c r="K22" s="43">
        <v>52822</v>
      </c>
      <c r="L22" s="97">
        <v>0</v>
      </c>
      <c r="M22" s="97">
        <v>0</v>
      </c>
      <c r="N22" s="98">
        <v>0</v>
      </c>
      <c r="O22" s="98">
        <v>0</v>
      </c>
      <c r="P22" s="98">
        <v>16.69</v>
      </c>
      <c r="Q22" s="97">
        <v>0</v>
      </c>
      <c r="R22" s="97">
        <v>0</v>
      </c>
      <c r="S22" s="74">
        <f t="shared" si="0"/>
        <v>55.077000000000005</v>
      </c>
      <c r="T22" s="97">
        <v>10940</v>
      </c>
      <c r="U22" s="95">
        <f t="shared" si="1"/>
        <v>0.33046200000000003</v>
      </c>
      <c r="V22" s="74">
        <f t="shared" si="2"/>
        <v>4.828336380255942</v>
      </c>
      <c r="W22" s="69"/>
    </row>
    <row r="23" spans="1:23" s="40" customFormat="1" ht="27" customHeight="1">
      <c r="A23" s="100">
        <v>17</v>
      </c>
      <c r="B23" s="23" t="s">
        <v>33</v>
      </c>
      <c r="C23" s="28" t="s">
        <v>109</v>
      </c>
      <c r="D23" s="28"/>
      <c r="E23" s="42">
        <v>1046</v>
      </c>
      <c r="F23" s="23" t="s">
        <v>111</v>
      </c>
      <c r="G23" s="23" t="s">
        <v>113</v>
      </c>
      <c r="H23" s="23" t="s">
        <v>113</v>
      </c>
      <c r="I23" s="42" t="s">
        <v>97</v>
      </c>
      <c r="J23" s="43" t="s">
        <v>96</v>
      </c>
      <c r="K23" s="43">
        <v>301</v>
      </c>
      <c r="L23" s="97">
        <v>0</v>
      </c>
      <c r="M23" s="97">
        <v>0</v>
      </c>
      <c r="N23" s="98">
        <v>0</v>
      </c>
      <c r="O23" s="98">
        <v>0</v>
      </c>
      <c r="P23" s="98">
        <v>0</v>
      </c>
      <c r="Q23" s="97">
        <v>4.015</v>
      </c>
      <c r="R23" s="97">
        <v>0</v>
      </c>
      <c r="S23" s="74">
        <f t="shared" si="0"/>
        <v>4.015</v>
      </c>
      <c r="T23" s="97">
        <v>630</v>
      </c>
      <c r="U23" s="95">
        <f t="shared" si="1"/>
        <v>3.288285</v>
      </c>
      <c r="V23" s="74">
        <f t="shared" si="2"/>
        <v>0.4777777777777778</v>
      </c>
      <c r="W23" s="69"/>
    </row>
    <row r="24" spans="1:23" s="40" customFormat="1" ht="26.25" customHeight="1">
      <c r="A24" s="100">
        <v>18</v>
      </c>
      <c r="B24" s="23" t="s">
        <v>33</v>
      </c>
      <c r="C24" s="28" t="s">
        <v>109</v>
      </c>
      <c r="D24" s="28"/>
      <c r="E24" s="42">
        <v>1046</v>
      </c>
      <c r="F24" s="23" t="s">
        <v>111</v>
      </c>
      <c r="G24" s="23" t="s">
        <v>112</v>
      </c>
      <c r="H24" s="23" t="s">
        <v>112</v>
      </c>
      <c r="I24" s="42" t="s">
        <v>97</v>
      </c>
      <c r="J24" s="43" t="s">
        <v>96</v>
      </c>
      <c r="K24" s="99">
        <v>33947</v>
      </c>
      <c r="L24" s="97">
        <v>0</v>
      </c>
      <c r="M24" s="97">
        <v>0</v>
      </c>
      <c r="N24" s="98">
        <v>0</v>
      </c>
      <c r="O24" s="98">
        <v>0</v>
      </c>
      <c r="P24" s="98">
        <v>0</v>
      </c>
      <c r="Q24" s="97">
        <v>0</v>
      </c>
      <c r="R24" s="97">
        <v>0</v>
      </c>
      <c r="S24" s="74">
        <f t="shared" si="0"/>
        <v>0</v>
      </c>
      <c r="T24" s="96">
        <v>8030</v>
      </c>
      <c r="U24" s="95">
        <f t="shared" si="1"/>
        <v>0</v>
      </c>
      <c r="V24" s="74">
        <f t="shared" si="2"/>
        <v>4.227521793275218</v>
      </c>
      <c r="W24" s="70"/>
    </row>
    <row r="25" spans="1:23" s="40" customFormat="1" ht="34.5" customHeight="1">
      <c r="A25" s="100">
        <v>19</v>
      </c>
      <c r="B25" s="23" t="s">
        <v>33</v>
      </c>
      <c r="C25" s="28" t="s">
        <v>109</v>
      </c>
      <c r="D25" s="28"/>
      <c r="E25" s="42">
        <v>1046</v>
      </c>
      <c r="F25" s="23" t="s">
        <v>111</v>
      </c>
      <c r="G25" s="23" t="s">
        <v>110</v>
      </c>
      <c r="H25" s="23" t="s">
        <v>110</v>
      </c>
      <c r="I25" s="42" t="s">
        <v>97</v>
      </c>
      <c r="J25" s="43" t="s">
        <v>96</v>
      </c>
      <c r="K25" s="99">
        <v>38676</v>
      </c>
      <c r="L25" s="97">
        <v>0</v>
      </c>
      <c r="M25" s="97">
        <v>0</v>
      </c>
      <c r="N25" s="98">
        <v>0</v>
      </c>
      <c r="O25" s="98">
        <v>0</v>
      </c>
      <c r="P25" s="98">
        <v>13.132</v>
      </c>
      <c r="Q25" s="97">
        <v>2.957</v>
      </c>
      <c r="R25" s="97">
        <v>0</v>
      </c>
      <c r="S25" s="74">
        <f t="shared" si="0"/>
        <v>43.3356</v>
      </c>
      <c r="T25" s="96">
        <v>9070</v>
      </c>
      <c r="U25" s="95">
        <f t="shared" si="1"/>
        <v>0.26001359999999996</v>
      </c>
      <c r="V25" s="74">
        <f t="shared" si="2"/>
        <v>4.264167585446527</v>
      </c>
      <c r="W25" s="70"/>
    </row>
    <row r="26" spans="1:23" s="40" customFormat="1" ht="31.5" customHeight="1">
      <c r="A26" s="100">
        <v>20</v>
      </c>
      <c r="B26" s="23" t="s">
        <v>33</v>
      </c>
      <c r="C26" s="28" t="s">
        <v>109</v>
      </c>
      <c r="D26" s="28"/>
      <c r="E26" s="42">
        <v>1046</v>
      </c>
      <c r="F26" s="23" t="s">
        <v>108</v>
      </c>
      <c r="G26" s="23" t="s">
        <v>32</v>
      </c>
      <c r="H26" s="23" t="s">
        <v>32</v>
      </c>
      <c r="I26" s="42" t="s">
        <v>97</v>
      </c>
      <c r="J26" s="43" t="s">
        <v>96</v>
      </c>
      <c r="K26" s="99">
        <v>14793</v>
      </c>
      <c r="L26" s="97">
        <v>0</v>
      </c>
      <c r="M26" s="97">
        <v>0</v>
      </c>
      <c r="N26" s="98">
        <v>0</v>
      </c>
      <c r="O26" s="98">
        <v>0</v>
      </c>
      <c r="P26" s="98">
        <v>2.524</v>
      </c>
      <c r="Q26" s="97">
        <v>0</v>
      </c>
      <c r="R26" s="97">
        <v>0</v>
      </c>
      <c r="S26" s="74">
        <f t="shared" si="0"/>
        <v>8.3292</v>
      </c>
      <c r="T26" s="96">
        <v>1650</v>
      </c>
      <c r="U26" s="95">
        <f t="shared" si="1"/>
        <v>0.049975200000000004</v>
      </c>
      <c r="V26" s="74">
        <f t="shared" si="2"/>
        <v>8.965454545454545</v>
      </c>
      <c r="W26" s="70"/>
    </row>
    <row r="27" spans="1:23" s="40" customFormat="1" ht="42" customHeight="1">
      <c r="A27" s="100">
        <v>21</v>
      </c>
      <c r="B27" s="23" t="s">
        <v>33</v>
      </c>
      <c r="C27" s="28" t="s">
        <v>100</v>
      </c>
      <c r="D27" s="28"/>
      <c r="E27" s="42">
        <v>1055</v>
      </c>
      <c r="F27" s="28" t="s">
        <v>99</v>
      </c>
      <c r="G27" s="23" t="s">
        <v>107</v>
      </c>
      <c r="H27" s="23" t="s">
        <v>107</v>
      </c>
      <c r="I27" s="42" t="s">
        <v>97</v>
      </c>
      <c r="J27" s="43" t="s">
        <v>96</v>
      </c>
      <c r="K27" s="99"/>
      <c r="L27" s="97">
        <v>0</v>
      </c>
      <c r="M27" s="97">
        <v>0</v>
      </c>
      <c r="N27" s="98">
        <v>0</v>
      </c>
      <c r="O27" s="98">
        <v>0</v>
      </c>
      <c r="P27" s="98">
        <v>0</v>
      </c>
      <c r="Q27" s="97">
        <v>75.516</v>
      </c>
      <c r="R27" s="97">
        <v>0</v>
      </c>
      <c r="S27" s="74">
        <f t="shared" si="0"/>
        <v>75.516</v>
      </c>
      <c r="T27" s="96"/>
      <c r="U27" s="95">
        <f t="shared" si="1"/>
        <v>61.847604000000004</v>
      </c>
      <c r="V27" s="74">
        <f t="shared" si="2"/>
      </c>
      <c r="W27" s="70" t="s">
        <v>106</v>
      </c>
    </row>
    <row r="28" spans="1:23" s="40" customFormat="1" ht="42.75" customHeight="1">
      <c r="A28" s="100">
        <v>22</v>
      </c>
      <c r="B28" s="23" t="s">
        <v>33</v>
      </c>
      <c r="C28" s="28" t="s">
        <v>100</v>
      </c>
      <c r="D28" s="28"/>
      <c r="E28" s="42">
        <v>1055</v>
      </c>
      <c r="F28" s="28" t="s">
        <v>99</v>
      </c>
      <c r="G28" s="23" t="s">
        <v>105</v>
      </c>
      <c r="H28" s="23" t="s">
        <v>105</v>
      </c>
      <c r="I28" s="42" t="s">
        <v>97</v>
      </c>
      <c r="J28" s="43" t="s">
        <v>96</v>
      </c>
      <c r="K28" s="99"/>
      <c r="L28" s="97">
        <v>0</v>
      </c>
      <c r="M28" s="97">
        <v>0</v>
      </c>
      <c r="N28" s="98">
        <v>0</v>
      </c>
      <c r="O28" s="98">
        <v>0</v>
      </c>
      <c r="P28" s="98">
        <v>0</v>
      </c>
      <c r="Q28" s="97">
        <v>112.346</v>
      </c>
      <c r="R28" s="97">
        <v>0</v>
      </c>
      <c r="S28" s="74">
        <f t="shared" si="0"/>
        <v>112.346</v>
      </c>
      <c r="T28" s="96"/>
      <c r="U28" s="95">
        <f t="shared" si="1"/>
        <v>92.011374</v>
      </c>
      <c r="V28" s="74">
        <f t="shared" si="2"/>
      </c>
      <c r="W28" s="70" t="s">
        <v>95</v>
      </c>
    </row>
    <row r="29" spans="1:23" s="40" customFormat="1" ht="40.5" customHeight="1">
      <c r="A29" s="100">
        <v>23</v>
      </c>
      <c r="B29" s="23" t="s">
        <v>33</v>
      </c>
      <c r="C29" s="28" t="s">
        <v>100</v>
      </c>
      <c r="D29" s="28"/>
      <c r="E29" s="42">
        <v>1055</v>
      </c>
      <c r="F29" s="28" t="s">
        <v>99</v>
      </c>
      <c r="G29" s="23" t="s">
        <v>104</v>
      </c>
      <c r="H29" s="23" t="s">
        <v>104</v>
      </c>
      <c r="I29" s="42" t="s">
        <v>97</v>
      </c>
      <c r="J29" s="43" t="s">
        <v>96</v>
      </c>
      <c r="K29" s="99"/>
      <c r="L29" s="97">
        <v>0</v>
      </c>
      <c r="M29" s="97">
        <v>0</v>
      </c>
      <c r="N29" s="98">
        <v>0</v>
      </c>
      <c r="O29" s="98">
        <v>0</v>
      </c>
      <c r="P29" s="98">
        <v>0</v>
      </c>
      <c r="Q29" s="97">
        <v>50.141</v>
      </c>
      <c r="R29" s="97">
        <v>0</v>
      </c>
      <c r="S29" s="74">
        <f t="shared" si="0"/>
        <v>50.141</v>
      </c>
      <c r="T29" s="96"/>
      <c r="U29" s="95">
        <f t="shared" si="1"/>
        <v>41.065479</v>
      </c>
      <c r="V29" s="74">
        <f t="shared" si="2"/>
      </c>
      <c r="W29" s="70" t="s">
        <v>95</v>
      </c>
    </row>
    <row r="30" spans="1:23" s="40" customFormat="1" ht="34.5" customHeight="1">
      <c r="A30" s="100">
        <v>24</v>
      </c>
      <c r="B30" s="23" t="s">
        <v>33</v>
      </c>
      <c r="C30" s="28" t="s">
        <v>100</v>
      </c>
      <c r="D30" s="28"/>
      <c r="E30" s="42">
        <v>1055</v>
      </c>
      <c r="F30" s="28" t="s">
        <v>99</v>
      </c>
      <c r="G30" s="23" t="s">
        <v>103</v>
      </c>
      <c r="H30" s="23" t="s">
        <v>103</v>
      </c>
      <c r="I30" s="42" t="s">
        <v>97</v>
      </c>
      <c r="J30" s="43" t="s">
        <v>96</v>
      </c>
      <c r="K30" s="99"/>
      <c r="L30" s="97">
        <v>0</v>
      </c>
      <c r="M30" s="97">
        <v>0</v>
      </c>
      <c r="N30" s="98">
        <v>0</v>
      </c>
      <c r="O30" s="98">
        <v>0</v>
      </c>
      <c r="P30" s="98">
        <v>0</v>
      </c>
      <c r="Q30" s="97">
        <v>67.66</v>
      </c>
      <c r="R30" s="97">
        <v>0</v>
      </c>
      <c r="S30" s="74">
        <f t="shared" si="0"/>
        <v>67.66</v>
      </c>
      <c r="T30" s="96"/>
      <c r="U30" s="95">
        <f t="shared" si="1"/>
        <v>55.41353999999999</v>
      </c>
      <c r="V30" s="74">
        <f t="shared" si="2"/>
      </c>
      <c r="W30" s="70" t="s">
        <v>95</v>
      </c>
    </row>
    <row r="31" spans="1:23" s="40" customFormat="1" ht="49.5" customHeight="1">
      <c r="A31" s="100">
        <v>25</v>
      </c>
      <c r="B31" s="23" t="s">
        <v>33</v>
      </c>
      <c r="C31" s="28" t="s">
        <v>100</v>
      </c>
      <c r="D31" s="28"/>
      <c r="E31" s="42">
        <v>1055</v>
      </c>
      <c r="F31" s="28" t="s">
        <v>99</v>
      </c>
      <c r="G31" s="23" t="s">
        <v>102</v>
      </c>
      <c r="H31" s="23" t="s">
        <v>102</v>
      </c>
      <c r="I31" s="42" t="s">
        <v>97</v>
      </c>
      <c r="J31" s="43" t="s">
        <v>96</v>
      </c>
      <c r="K31" s="99"/>
      <c r="L31" s="97">
        <v>0</v>
      </c>
      <c r="M31" s="97">
        <v>0</v>
      </c>
      <c r="N31" s="98">
        <v>0</v>
      </c>
      <c r="O31" s="98">
        <v>0</v>
      </c>
      <c r="P31" s="98">
        <v>0</v>
      </c>
      <c r="Q31" s="97">
        <v>72.078</v>
      </c>
      <c r="R31" s="97">
        <v>0</v>
      </c>
      <c r="S31" s="74">
        <f t="shared" si="0"/>
        <v>72.078</v>
      </c>
      <c r="T31" s="96"/>
      <c r="U31" s="95">
        <f t="shared" si="1"/>
        <v>59.03188200000001</v>
      </c>
      <c r="V31" s="74">
        <f t="shared" si="2"/>
      </c>
      <c r="W31" s="70" t="s">
        <v>95</v>
      </c>
    </row>
    <row r="32" spans="1:23" s="40" customFormat="1" ht="42" customHeight="1">
      <c r="A32" s="100">
        <v>26</v>
      </c>
      <c r="B32" s="23" t="s">
        <v>33</v>
      </c>
      <c r="C32" s="28" t="s">
        <v>100</v>
      </c>
      <c r="D32" s="28"/>
      <c r="E32" s="42">
        <v>1055</v>
      </c>
      <c r="F32" s="28" t="s">
        <v>99</v>
      </c>
      <c r="G32" s="23" t="s">
        <v>101</v>
      </c>
      <c r="H32" s="23" t="s">
        <v>101</v>
      </c>
      <c r="I32" s="42" t="s">
        <v>97</v>
      </c>
      <c r="J32" s="43" t="s">
        <v>96</v>
      </c>
      <c r="K32" s="99"/>
      <c r="L32" s="97">
        <v>0</v>
      </c>
      <c r="M32" s="97">
        <v>0</v>
      </c>
      <c r="N32" s="98">
        <v>0</v>
      </c>
      <c r="O32" s="98">
        <v>0</v>
      </c>
      <c r="P32" s="98">
        <v>0</v>
      </c>
      <c r="Q32" s="97">
        <v>10.1</v>
      </c>
      <c r="R32" s="97">
        <v>0</v>
      </c>
      <c r="S32" s="74">
        <f t="shared" si="0"/>
        <v>10.1</v>
      </c>
      <c r="T32" s="96"/>
      <c r="U32" s="95">
        <f t="shared" si="1"/>
        <v>8.2719</v>
      </c>
      <c r="V32" s="74">
        <f t="shared" si="2"/>
      </c>
      <c r="W32" s="70" t="s">
        <v>95</v>
      </c>
    </row>
    <row r="33" spans="1:23" s="40" customFormat="1" ht="33.75" customHeight="1">
      <c r="A33" s="100">
        <v>27</v>
      </c>
      <c r="B33" s="23" t="s">
        <v>33</v>
      </c>
      <c r="C33" s="28" t="s">
        <v>100</v>
      </c>
      <c r="D33" s="28"/>
      <c r="E33" s="42">
        <v>1055</v>
      </c>
      <c r="F33" s="28" t="s">
        <v>99</v>
      </c>
      <c r="G33" s="23"/>
      <c r="H33" s="23" t="s">
        <v>98</v>
      </c>
      <c r="I33" s="42" t="s">
        <v>97</v>
      </c>
      <c r="J33" s="43" t="s">
        <v>96</v>
      </c>
      <c r="K33" s="99"/>
      <c r="L33" s="97">
        <v>0</v>
      </c>
      <c r="M33" s="97">
        <v>0</v>
      </c>
      <c r="N33" s="98">
        <v>0</v>
      </c>
      <c r="O33" s="98">
        <v>0</v>
      </c>
      <c r="P33" s="98">
        <v>0</v>
      </c>
      <c r="Q33" s="97">
        <v>5.05</v>
      </c>
      <c r="R33" s="97">
        <v>0</v>
      </c>
      <c r="S33" s="74">
        <f t="shared" si="0"/>
        <v>5.05</v>
      </c>
      <c r="T33" s="96"/>
      <c r="U33" s="95">
        <f t="shared" si="1"/>
        <v>4.13595</v>
      </c>
      <c r="V33" s="74">
        <f t="shared" si="2"/>
      </c>
      <c r="W33" s="70" t="s">
        <v>95</v>
      </c>
    </row>
    <row r="34" spans="1:23" s="40" customFormat="1" ht="38.25" customHeight="1">
      <c r="A34" s="100">
        <v>28</v>
      </c>
      <c r="B34" s="23"/>
      <c r="C34" s="28"/>
      <c r="D34" s="28"/>
      <c r="E34" s="42"/>
      <c r="F34" s="28"/>
      <c r="G34" s="23"/>
      <c r="H34" s="23"/>
      <c r="I34" s="42"/>
      <c r="J34" s="43"/>
      <c r="K34" s="99"/>
      <c r="L34" s="97">
        <v>0</v>
      </c>
      <c r="M34" s="97">
        <v>0</v>
      </c>
      <c r="N34" s="98">
        <v>0</v>
      </c>
      <c r="O34" s="98">
        <v>0</v>
      </c>
      <c r="P34" s="98">
        <v>0</v>
      </c>
      <c r="Q34" s="97">
        <v>0</v>
      </c>
      <c r="R34" s="97">
        <v>0</v>
      </c>
      <c r="S34" s="74">
        <f t="shared" si="0"/>
        <v>0</v>
      </c>
      <c r="T34" s="96"/>
      <c r="U34" s="95">
        <f t="shared" si="1"/>
        <v>0</v>
      </c>
      <c r="V34" s="74">
        <f t="shared" si="2"/>
      </c>
      <c r="W34" s="70" t="s">
        <v>95</v>
      </c>
    </row>
    <row r="35" spans="1:23" s="40" customFormat="1" ht="15" customHeight="1">
      <c r="A35" s="100">
        <v>29</v>
      </c>
      <c r="B35" s="23"/>
      <c r="C35" s="23"/>
      <c r="D35" s="23"/>
      <c r="E35" s="42"/>
      <c r="F35" s="23"/>
      <c r="G35" s="23"/>
      <c r="H35" s="23"/>
      <c r="I35" s="42"/>
      <c r="J35" s="43"/>
      <c r="K35" s="43"/>
      <c r="L35" s="97">
        <v>0</v>
      </c>
      <c r="M35" s="97">
        <v>0</v>
      </c>
      <c r="N35" s="98">
        <v>0</v>
      </c>
      <c r="O35" s="98">
        <v>0</v>
      </c>
      <c r="P35" s="98">
        <v>0</v>
      </c>
      <c r="Q35" s="97">
        <v>0</v>
      </c>
      <c r="R35" s="97">
        <v>0</v>
      </c>
      <c r="S35" s="74">
        <f t="shared" si="0"/>
        <v>0</v>
      </c>
      <c r="T35" s="97"/>
      <c r="U35" s="95">
        <f t="shared" si="1"/>
        <v>0</v>
      </c>
      <c r="V35" s="74">
        <f t="shared" si="2"/>
      </c>
      <c r="W35" s="69"/>
    </row>
    <row r="36" spans="1:23" s="40" customFormat="1" ht="16.5" customHeight="1">
      <c r="A36" s="100">
        <v>30</v>
      </c>
      <c r="B36" s="23"/>
      <c r="C36" s="23"/>
      <c r="D36" s="23"/>
      <c r="E36" s="42"/>
      <c r="F36" s="23"/>
      <c r="G36" s="23"/>
      <c r="H36" s="23"/>
      <c r="I36" s="42"/>
      <c r="J36" s="43"/>
      <c r="K36" s="43"/>
      <c r="L36" s="97">
        <v>0</v>
      </c>
      <c r="M36" s="97">
        <v>0</v>
      </c>
      <c r="N36" s="98">
        <v>0</v>
      </c>
      <c r="O36" s="98">
        <v>0</v>
      </c>
      <c r="P36" s="98">
        <v>0</v>
      </c>
      <c r="Q36" s="97">
        <v>0</v>
      </c>
      <c r="R36" s="97">
        <v>0</v>
      </c>
      <c r="S36" s="74">
        <f t="shared" si="0"/>
        <v>0</v>
      </c>
      <c r="T36" s="97"/>
      <c r="U36" s="95">
        <f t="shared" si="1"/>
        <v>0</v>
      </c>
      <c r="V36" s="74">
        <f t="shared" si="2"/>
      </c>
      <c r="W36" s="69"/>
    </row>
    <row r="37" spans="1:23" s="40" customFormat="1" ht="15" customHeight="1">
      <c r="A37" s="100">
        <v>31</v>
      </c>
      <c r="B37" s="23"/>
      <c r="C37" s="23"/>
      <c r="D37" s="23"/>
      <c r="E37" s="42"/>
      <c r="F37" s="23"/>
      <c r="G37" s="23"/>
      <c r="H37" s="23"/>
      <c r="I37" s="42"/>
      <c r="J37" s="43"/>
      <c r="K37" s="43"/>
      <c r="L37" s="97">
        <v>0</v>
      </c>
      <c r="M37" s="97">
        <v>0</v>
      </c>
      <c r="N37" s="98">
        <v>0</v>
      </c>
      <c r="O37" s="98">
        <v>0</v>
      </c>
      <c r="P37" s="98">
        <v>0</v>
      </c>
      <c r="Q37" s="97">
        <v>0</v>
      </c>
      <c r="R37" s="97">
        <v>0</v>
      </c>
      <c r="S37" s="74">
        <f t="shared" si="0"/>
        <v>0</v>
      </c>
      <c r="T37" s="97"/>
      <c r="U37" s="95">
        <f t="shared" si="1"/>
        <v>0</v>
      </c>
      <c r="V37" s="74">
        <f t="shared" si="2"/>
      </c>
      <c r="W37" s="69"/>
    </row>
    <row r="38" spans="1:23" s="40" customFormat="1" ht="15" customHeight="1">
      <c r="A38" s="100">
        <v>32</v>
      </c>
      <c r="B38" s="23"/>
      <c r="C38" s="28"/>
      <c r="D38" s="28"/>
      <c r="E38" s="42"/>
      <c r="F38" s="28"/>
      <c r="G38" s="23"/>
      <c r="H38" s="23"/>
      <c r="I38" s="42"/>
      <c r="J38" s="43"/>
      <c r="K38" s="99"/>
      <c r="L38" s="97">
        <v>0</v>
      </c>
      <c r="M38" s="97">
        <v>0</v>
      </c>
      <c r="N38" s="98">
        <v>0</v>
      </c>
      <c r="O38" s="98">
        <v>0</v>
      </c>
      <c r="P38" s="98">
        <v>0</v>
      </c>
      <c r="Q38" s="97">
        <v>0</v>
      </c>
      <c r="R38" s="97">
        <v>0</v>
      </c>
      <c r="S38" s="74">
        <f t="shared" si="0"/>
        <v>0</v>
      </c>
      <c r="T38" s="96"/>
      <c r="U38" s="95">
        <f t="shared" si="1"/>
        <v>0</v>
      </c>
      <c r="V38" s="74">
        <f t="shared" si="2"/>
      </c>
      <c r="W38" s="70"/>
    </row>
    <row r="39" spans="1:23" s="40" customFormat="1" ht="15" customHeight="1">
      <c r="A39" s="100">
        <v>33</v>
      </c>
      <c r="B39" s="23"/>
      <c r="C39" s="28"/>
      <c r="D39" s="28"/>
      <c r="E39" s="42"/>
      <c r="F39" s="28"/>
      <c r="G39" s="23"/>
      <c r="H39" s="23"/>
      <c r="I39" s="42"/>
      <c r="J39" s="43"/>
      <c r="K39" s="99"/>
      <c r="L39" s="97">
        <v>0</v>
      </c>
      <c r="M39" s="97">
        <v>0</v>
      </c>
      <c r="N39" s="98">
        <v>0</v>
      </c>
      <c r="O39" s="98">
        <v>0</v>
      </c>
      <c r="P39" s="98">
        <v>0</v>
      </c>
      <c r="Q39" s="97">
        <v>0</v>
      </c>
      <c r="R39" s="97">
        <v>0</v>
      </c>
      <c r="S39" s="74">
        <f aca="true" t="shared" si="3" ref="S39:S56">IF(SUM(L39:P39)&gt;0,(L39*6000+M39*9300+N39*11628+O39*13900+P39*3300)/1000,SUM(Q39:R39))</f>
        <v>0</v>
      </c>
      <c r="T39" s="96"/>
      <c r="U39" s="95">
        <f aca="true" t="shared" si="4" ref="U39:U56">IF(SUM(L39:P39)&gt;0,(L39*6000*440+M39*9300*247+N39*11628*311+O39*13900*311+P39*3300*6),(Q39*819+R39*350)*1000)/1000000</f>
        <v>0</v>
      </c>
      <c r="V39" s="74">
        <f aca="true" t="shared" si="5" ref="V39:V57">IF(T39=0,"",K39/T39)</f>
      </c>
      <c r="W39" s="70"/>
    </row>
    <row r="40" spans="1:23" s="40" customFormat="1" ht="15" customHeight="1">
      <c r="A40" s="100">
        <v>34</v>
      </c>
      <c r="B40" s="23"/>
      <c r="C40" s="28"/>
      <c r="D40" s="28"/>
      <c r="E40" s="42"/>
      <c r="F40" s="28"/>
      <c r="G40" s="23"/>
      <c r="H40" s="23"/>
      <c r="I40" s="42"/>
      <c r="J40" s="43"/>
      <c r="K40" s="99"/>
      <c r="L40" s="97">
        <v>0</v>
      </c>
      <c r="M40" s="97">
        <v>0</v>
      </c>
      <c r="N40" s="98">
        <v>0</v>
      </c>
      <c r="O40" s="98">
        <v>0</v>
      </c>
      <c r="P40" s="98">
        <v>0</v>
      </c>
      <c r="Q40" s="97">
        <v>0</v>
      </c>
      <c r="R40" s="97">
        <v>0</v>
      </c>
      <c r="S40" s="74">
        <f t="shared" si="3"/>
        <v>0</v>
      </c>
      <c r="T40" s="96"/>
      <c r="U40" s="95">
        <f t="shared" si="4"/>
        <v>0</v>
      </c>
      <c r="V40" s="74">
        <f t="shared" si="5"/>
      </c>
      <c r="W40" s="70"/>
    </row>
    <row r="41" spans="1:23" s="40" customFormat="1" ht="15" customHeight="1">
      <c r="A41" s="100">
        <v>35</v>
      </c>
      <c r="B41" s="23"/>
      <c r="C41" s="28"/>
      <c r="D41" s="28"/>
      <c r="E41" s="42"/>
      <c r="F41" s="28"/>
      <c r="G41" s="23"/>
      <c r="H41" s="23"/>
      <c r="I41" s="42"/>
      <c r="J41" s="43"/>
      <c r="K41" s="99"/>
      <c r="L41" s="97">
        <v>0</v>
      </c>
      <c r="M41" s="97">
        <v>0</v>
      </c>
      <c r="N41" s="98">
        <v>0</v>
      </c>
      <c r="O41" s="98">
        <v>0</v>
      </c>
      <c r="P41" s="98">
        <v>0</v>
      </c>
      <c r="Q41" s="97">
        <v>0</v>
      </c>
      <c r="R41" s="97">
        <v>0</v>
      </c>
      <c r="S41" s="74">
        <f t="shared" si="3"/>
        <v>0</v>
      </c>
      <c r="T41" s="96"/>
      <c r="U41" s="95">
        <f t="shared" si="4"/>
        <v>0</v>
      </c>
      <c r="V41" s="74">
        <f t="shared" si="5"/>
      </c>
      <c r="W41" s="70"/>
    </row>
    <row r="42" spans="1:23" s="40" customFormat="1" ht="15" customHeight="1">
      <c r="A42" s="100">
        <v>36</v>
      </c>
      <c r="B42" s="23"/>
      <c r="C42" s="28"/>
      <c r="D42" s="28"/>
      <c r="E42" s="42"/>
      <c r="F42" s="28"/>
      <c r="G42" s="23"/>
      <c r="H42" s="23"/>
      <c r="I42" s="42"/>
      <c r="J42" s="43"/>
      <c r="K42" s="99"/>
      <c r="L42" s="97">
        <v>0</v>
      </c>
      <c r="M42" s="97">
        <v>0</v>
      </c>
      <c r="N42" s="98">
        <v>0</v>
      </c>
      <c r="O42" s="98">
        <v>0</v>
      </c>
      <c r="P42" s="98">
        <v>0</v>
      </c>
      <c r="Q42" s="97">
        <v>0</v>
      </c>
      <c r="R42" s="97">
        <v>0</v>
      </c>
      <c r="S42" s="74">
        <f t="shared" si="3"/>
        <v>0</v>
      </c>
      <c r="T42" s="96"/>
      <c r="U42" s="95">
        <f t="shared" si="4"/>
        <v>0</v>
      </c>
      <c r="V42" s="74">
        <f t="shared" si="5"/>
      </c>
      <c r="W42" s="70"/>
    </row>
    <row r="43" spans="1:23" s="40" customFormat="1" ht="15" customHeight="1">
      <c r="A43" s="100">
        <v>37</v>
      </c>
      <c r="B43" s="23"/>
      <c r="C43" s="28"/>
      <c r="D43" s="28"/>
      <c r="E43" s="42"/>
      <c r="F43" s="28"/>
      <c r="G43" s="23"/>
      <c r="H43" s="23"/>
      <c r="I43" s="42"/>
      <c r="J43" s="43"/>
      <c r="K43" s="99"/>
      <c r="L43" s="97">
        <v>0</v>
      </c>
      <c r="M43" s="97">
        <v>0</v>
      </c>
      <c r="N43" s="98">
        <v>0</v>
      </c>
      <c r="O43" s="98">
        <v>0</v>
      </c>
      <c r="P43" s="98">
        <v>0</v>
      </c>
      <c r="Q43" s="97">
        <v>0</v>
      </c>
      <c r="R43" s="97">
        <v>0</v>
      </c>
      <c r="S43" s="74">
        <f t="shared" si="3"/>
        <v>0</v>
      </c>
      <c r="T43" s="96"/>
      <c r="U43" s="95">
        <f t="shared" si="4"/>
        <v>0</v>
      </c>
      <c r="V43" s="74">
        <f t="shared" si="5"/>
      </c>
      <c r="W43" s="70"/>
    </row>
    <row r="44" spans="1:23" s="40" customFormat="1" ht="15" customHeight="1">
      <c r="A44" s="100">
        <v>38</v>
      </c>
      <c r="B44" s="23"/>
      <c r="C44" s="28"/>
      <c r="D44" s="28"/>
      <c r="E44" s="42"/>
      <c r="F44" s="28"/>
      <c r="G44" s="23"/>
      <c r="H44" s="23"/>
      <c r="I44" s="42"/>
      <c r="J44" s="43"/>
      <c r="K44" s="99"/>
      <c r="L44" s="97">
        <v>0</v>
      </c>
      <c r="M44" s="97">
        <v>0</v>
      </c>
      <c r="N44" s="98">
        <v>0</v>
      </c>
      <c r="O44" s="98">
        <v>0</v>
      </c>
      <c r="P44" s="98">
        <v>0</v>
      </c>
      <c r="Q44" s="97">
        <v>0</v>
      </c>
      <c r="R44" s="97">
        <v>0</v>
      </c>
      <c r="S44" s="74">
        <f t="shared" si="3"/>
        <v>0</v>
      </c>
      <c r="T44" s="96"/>
      <c r="U44" s="95">
        <f t="shared" si="4"/>
        <v>0</v>
      </c>
      <c r="V44" s="74">
        <f t="shared" si="5"/>
      </c>
      <c r="W44" s="70"/>
    </row>
    <row r="45" spans="1:23" s="40" customFormat="1" ht="15" customHeight="1">
      <c r="A45" s="100">
        <v>39</v>
      </c>
      <c r="B45" s="23"/>
      <c r="C45" s="28"/>
      <c r="D45" s="28"/>
      <c r="E45" s="42"/>
      <c r="F45" s="28"/>
      <c r="G45" s="23"/>
      <c r="H45" s="23"/>
      <c r="I45" s="42"/>
      <c r="J45" s="43"/>
      <c r="K45" s="99"/>
      <c r="L45" s="97">
        <v>0</v>
      </c>
      <c r="M45" s="97">
        <v>0</v>
      </c>
      <c r="N45" s="98">
        <v>0</v>
      </c>
      <c r="O45" s="98">
        <v>0</v>
      </c>
      <c r="P45" s="98">
        <v>0</v>
      </c>
      <c r="Q45" s="97">
        <v>0</v>
      </c>
      <c r="R45" s="97">
        <v>0</v>
      </c>
      <c r="S45" s="74">
        <f t="shared" si="3"/>
        <v>0</v>
      </c>
      <c r="T45" s="96"/>
      <c r="U45" s="95">
        <f t="shared" si="4"/>
        <v>0</v>
      </c>
      <c r="V45" s="74">
        <f t="shared" si="5"/>
      </c>
      <c r="W45" s="70"/>
    </row>
    <row r="46" spans="1:23" s="40" customFormat="1" ht="15" customHeight="1">
      <c r="A46" s="100">
        <v>40</v>
      </c>
      <c r="B46" s="23"/>
      <c r="C46" s="28"/>
      <c r="D46" s="28"/>
      <c r="E46" s="42"/>
      <c r="F46" s="28"/>
      <c r="G46" s="23"/>
      <c r="H46" s="23"/>
      <c r="I46" s="42"/>
      <c r="J46" s="43"/>
      <c r="K46" s="99"/>
      <c r="L46" s="97">
        <v>0</v>
      </c>
      <c r="M46" s="97">
        <v>0</v>
      </c>
      <c r="N46" s="98">
        <v>0</v>
      </c>
      <c r="O46" s="98">
        <v>0</v>
      </c>
      <c r="P46" s="98">
        <v>0</v>
      </c>
      <c r="Q46" s="97">
        <v>0</v>
      </c>
      <c r="R46" s="97">
        <v>0</v>
      </c>
      <c r="S46" s="74">
        <f t="shared" si="3"/>
        <v>0</v>
      </c>
      <c r="T46" s="96"/>
      <c r="U46" s="95">
        <f t="shared" si="4"/>
        <v>0</v>
      </c>
      <c r="V46" s="74">
        <f t="shared" si="5"/>
      </c>
      <c r="W46" s="70"/>
    </row>
    <row r="47" spans="1:23" s="40" customFormat="1" ht="15" customHeight="1">
      <c r="A47" s="100">
        <v>41</v>
      </c>
      <c r="B47" s="23"/>
      <c r="C47" s="28"/>
      <c r="D47" s="28"/>
      <c r="E47" s="42"/>
      <c r="F47" s="28"/>
      <c r="G47" s="23"/>
      <c r="H47" s="23"/>
      <c r="I47" s="42"/>
      <c r="J47" s="43"/>
      <c r="K47" s="99"/>
      <c r="L47" s="97">
        <v>0</v>
      </c>
      <c r="M47" s="97">
        <v>0</v>
      </c>
      <c r="N47" s="98">
        <v>0</v>
      </c>
      <c r="O47" s="98">
        <v>0</v>
      </c>
      <c r="P47" s="98">
        <v>0</v>
      </c>
      <c r="Q47" s="97">
        <v>0</v>
      </c>
      <c r="R47" s="97">
        <v>0</v>
      </c>
      <c r="S47" s="74">
        <f t="shared" si="3"/>
        <v>0</v>
      </c>
      <c r="T47" s="96"/>
      <c r="U47" s="95">
        <f t="shared" si="4"/>
        <v>0</v>
      </c>
      <c r="V47" s="74">
        <f t="shared" si="5"/>
      </c>
      <c r="W47" s="70"/>
    </row>
    <row r="48" spans="1:23" s="40" customFormat="1" ht="15" customHeight="1">
      <c r="A48" s="100">
        <v>42</v>
      </c>
      <c r="B48" s="23"/>
      <c r="C48" s="28"/>
      <c r="D48" s="28"/>
      <c r="E48" s="42"/>
      <c r="F48" s="28"/>
      <c r="G48" s="23"/>
      <c r="H48" s="23"/>
      <c r="I48" s="42"/>
      <c r="J48" s="43"/>
      <c r="K48" s="99"/>
      <c r="L48" s="97">
        <v>0</v>
      </c>
      <c r="M48" s="97">
        <v>0</v>
      </c>
      <c r="N48" s="98">
        <v>0</v>
      </c>
      <c r="O48" s="98">
        <v>0</v>
      </c>
      <c r="P48" s="98">
        <v>0</v>
      </c>
      <c r="Q48" s="97">
        <v>0</v>
      </c>
      <c r="R48" s="97">
        <v>0</v>
      </c>
      <c r="S48" s="74">
        <f t="shared" si="3"/>
        <v>0</v>
      </c>
      <c r="T48" s="96"/>
      <c r="U48" s="95">
        <f t="shared" si="4"/>
        <v>0</v>
      </c>
      <c r="V48" s="74">
        <f t="shared" si="5"/>
      </c>
      <c r="W48" s="70"/>
    </row>
    <row r="49" spans="1:23" s="40" customFormat="1" ht="15" customHeight="1">
      <c r="A49" s="100">
        <v>43</v>
      </c>
      <c r="B49" s="23"/>
      <c r="C49" s="28"/>
      <c r="D49" s="28"/>
      <c r="E49" s="42"/>
      <c r="F49" s="28"/>
      <c r="G49" s="23"/>
      <c r="H49" s="23"/>
      <c r="I49" s="42"/>
      <c r="J49" s="43"/>
      <c r="K49" s="99"/>
      <c r="L49" s="97">
        <v>0</v>
      </c>
      <c r="M49" s="97">
        <v>0</v>
      </c>
      <c r="N49" s="98">
        <v>0</v>
      </c>
      <c r="O49" s="98">
        <v>0</v>
      </c>
      <c r="P49" s="98">
        <v>0</v>
      </c>
      <c r="Q49" s="97">
        <v>0</v>
      </c>
      <c r="R49" s="97">
        <v>0</v>
      </c>
      <c r="S49" s="74">
        <f t="shared" si="3"/>
        <v>0</v>
      </c>
      <c r="T49" s="96"/>
      <c r="U49" s="95">
        <f t="shared" si="4"/>
        <v>0</v>
      </c>
      <c r="V49" s="74">
        <f t="shared" si="5"/>
      </c>
      <c r="W49" s="70"/>
    </row>
    <row r="50" spans="1:23" s="40" customFormat="1" ht="15" customHeight="1">
      <c r="A50" s="100">
        <v>44</v>
      </c>
      <c r="B50" s="23"/>
      <c r="C50" s="23"/>
      <c r="D50" s="23"/>
      <c r="E50" s="42"/>
      <c r="F50" s="23"/>
      <c r="G50" s="23"/>
      <c r="H50" s="23"/>
      <c r="I50" s="42"/>
      <c r="J50" s="43"/>
      <c r="K50" s="43"/>
      <c r="L50" s="97">
        <v>0</v>
      </c>
      <c r="M50" s="97">
        <v>0</v>
      </c>
      <c r="N50" s="98">
        <v>0</v>
      </c>
      <c r="O50" s="98">
        <v>0</v>
      </c>
      <c r="P50" s="98">
        <v>0</v>
      </c>
      <c r="Q50" s="97">
        <v>0</v>
      </c>
      <c r="R50" s="97">
        <v>0</v>
      </c>
      <c r="S50" s="74">
        <f t="shared" si="3"/>
        <v>0</v>
      </c>
      <c r="T50" s="97"/>
      <c r="U50" s="95">
        <f t="shared" si="4"/>
        <v>0</v>
      </c>
      <c r="V50" s="74">
        <f t="shared" si="5"/>
      </c>
      <c r="W50" s="69"/>
    </row>
    <row r="51" spans="1:23" s="40" customFormat="1" ht="16.5" customHeight="1">
      <c r="A51" s="100">
        <v>45</v>
      </c>
      <c r="B51" s="23"/>
      <c r="C51" s="23"/>
      <c r="D51" s="23"/>
      <c r="E51" s="42"/>
      <c r="F51" s="23"/>
      <c r="G51" s="23"/>
      <c r="H51" s="23"/>
      <c r="I51" s="42"/>
      <c r="J51" s="43"/>
      <c r="K51" s="43"/>
      <c r="L51" s="97">
        <v>0</v>
      </c>
      <c r="M51" s="97">
        <v>0</v>
      </c>
      <c r="N51" s="98">
        <v>0</v>
      </c>
      <c r="O51" s="98">
        <v>0</v>
      </c>
      <c r="P51" s="98">
        <v>0</v>
      </c>
      <c r="Q51" s="97">
        <v>0</v>
      </c>
      <c r="R51" s="97">
        <v>0</v>
      </c>
      <c r="S51" s="74">
        <f t="shared" si="3"/>
        <v>0</v>
      </c>
      <c r="T51" s="97"/>
      <c r="U51" s="95">
        <f t="shared" si="4"/>
        <v>0</v>
      </c>
      <c r="V51" s="74">
        <f t="shared" si="5"/>
      </c>
      <c r="W51" s="69"/>
    </row>
    <row r="52" spans="1:23" s="40" customFormat="1" ht="15" customHeight="1">
      <c r="A52" s="100">
        <v>46</v>
      </c>
      <c r="B52" s="23"/>
      <c r="C52" s="23"/>
      <c r="D52" s="23"/>
      <c r="E52" s="42"/>
      <c r="F52" s="23"/>
      <c r="G52" s="23"/>
      <c r="H52" s="23"/>
      <c r="I52" s="42"/>
      <c r="J52" s="43"/>
      <c r="K52" s="43"/>
      <c r="L52" s="97">
        <v>0</v>
      </c>
      <c r="M52" s="97">
        <v>0</v>
      </c>
      <c r="N52" s="98">
        <v>0</v>
      </c>
      <c r="O52" s="98">
        <v>0</v>
      </c>
      <c r="P52" s="98">
        <v>0</v>
      </c>
      <c r="Q52" s="97">
        <v>0</v>
      </c>
      <c r="R52" s="97">
        <v>0</v>
      </c>
      <c r="S52" s="74">
        <f t="shared" si="3"/>
        <v>0</v>
      </c>
      <c r="T52" s="97"/>
      <c r="U52" s="95">
        <f t="shared" si="4"/>
        <v>0</v>
      </c>
      <c r="V52" s="74">
        <f t="shared" si="5"/>
      </c>
      <c r="W52" s="69"/>
    </row>
    <row r="53" spans="1:23" s="40" customFormat="1" ht="15" customHeight="1">
      <c r="A53" s="100">
        <v>47</v>
      </c>
      <c r="B53" s="23"/>
      <c r="C53" s="28"/>
      <c r="D53" s="28"/>
      <c r="E53" s="42"/>
      <c r="F53" s="28"/>
      <c r="G53" s="23"/>
      <c r="H53" s="23"/>
      <c r="I53" s="42"/>
      <c r="J53" s="43"/>
      <c r="K53" s="99"/>
      <c r="L53" s="97">
        <v>0</v>
      </c>
      <c r="M53" s="97">
        <v>0</v>
      </c>
      <c r="N53" s="98">
        <v>0</v>
      </c>
      <c r="O53" s="98">
        <v>0</v>
      </c>
      <c r="P53" s="98">
        <v>0</v>
      </c>
      <c r="Q53" s="97">
        <v>0</v>
      </c>
      <c r="R53" s="97">
        <v>0</v>
      </c>
      <c r="S53" s="74">
        <f t="shared" si="3"/>
        <v>0</v>
      </c>
      <c r="T53" s="96"/>
      <c r="U53" s="95">
        <f t="shared" si="4"/>
        <v>0</v>
      </c>
      <c r="V53" s="74">
        <f t="shared" si="5"/>
      </c>
      <c r="W53" s="70"/>
    </row>
    <row r="54" spans="1:23" s="40" customFormat="1" ht="15" customHeight="1">
      <c r="A54" s="100">
        <v>48</v>
      </c>
      <c r="B54" s="23"/>
      <c r="C54" s="28"/>
      <c r="D54" s="28"/>
      <c r="E54" s="42"/>
      <c r="F54" s="28"/>
      <c r="G54" s="23"/>
      <c r="H54" s="23"/>
      <c r="I54" s="42"/>
      <c r="J54" s="43"/>
      <c r="K54" s="99"/>
      <c r="L54" s="97">
        <v>0</v>
      </c>
      <c r="M54" s="97">
        <v>0</v>
      </c>
      <c r="N54" s="98">
        <v>0</v>
      </c>
      <c r="O54" s="98">
        <v>0</v>
      </c>
      <c r="P54" s="98">
        <v>0</v>
      </c>
      <c r="Q54" s="97">
        <v>0</v>
      </c>
      <c r="R54" s="97">
        <v>0</v>
      </c>
      <c r="S54" s="74">
        <f t="shared" si="3"/>
        <v>0</v>
      </c>
      <c r="T54" s="96"/>
      <c r="U54" s="95">
        <f t="shared" si="4"/>
        <v>0</v>
      </c>
      <c r="V54" s="74">
        <f t="shared" si="5"/>
      </c>
      <c r="W54" s="70"/>
    </row>
    <row r="55" spans="1:23" s="40" customFormat="1" ht="15" customHeight="1">
      <c r="A55" s="100">
        <v>49</v>
      </c>
      <c r="B55" s="23"/>
      <c r="C55" s="28"/>
      <c r="D55" s="28"/>
      <c r="E55" s="42"/>
      <c r="F55" s="28"/>
      <c r="G55" s="23"/>
      <c r="H55" s="23"/>
      <c r="I55" s="42"/>
      <c r="J55" s="43"/>
      <c r="K55" s="99"/>
      <c r="L55" s="97">
        <v>0</v>
      </c>
      <c r="M55" s="97">
        <v>0</v>
      </c>
      <c r="N55" s="98">
        <v>0</v>
      </c>
      <c r="O55" s="98">
        <v>0</v>
      </c>
      <c r="P55" s="98">
        <v>0</v>
      </c>
      <c r="Q55" s="97">
        <v>0</v>
      </c>
      <c r="R55" s="97">
        <v>0</v>
      </c>
      <c r="S55" s="74">
        <f t="shared" si="3"/>
        <v>0</v>
      </c>
      <c r="T55" s="96"/>
      <c r="U55" s="95">
        <f t="shared" si="4"/>
        <v>0</v>
      </c>
      <c r="V55" s="74">
        <f t="shared" si="5"/>
      </c>
      <c r="W55" s="70"/>
    </row>
    <row r="56" spans="1:23" s="40" customFormat="1" ht="15" customHeight="1">
      <c r="A56" s="100">
        <v>50</v>
      </c>
      <c r="B56" s="23"/>
      <c r="C56" s="28"/>
      <c r="D56" s="28"/>
      <c r="E56" s="42"/>
      <c r="F56" s="28"/>
      <c r="G56" s="23"/>
      <c r="H56" s="23"/>
      <c r="I56" s="42"/>
      <c r="J56" s="43"/>
      <c r="K56" s="99"/>
      <c r="L56" s="97">
        <v>0</v>
      </c>
      <c r="M56" s="97">
        <v>0</v>
      </c>
      <c r="N56" s="98">
        <v>0</v>
      </c>
      <c r="O56" s="98">
        <v>0</v>
      </c>
      <c r="P56" s="98">
        <v>0</v>
      </c>
      <c r="Q56" s="97">
        <v>0</v>
      </c>
      <c r="R56" s="97">
        <v>0</v>
      </c>
      <c r="S56" s="74">
        <f t="shared" si="3"/>
        <v>0</v>
      </c>
      <c r="T56" s="96"/>
      <c r="U56" s="95">
        <f t="shared" si="4"/>
        <v>0</v>
      </c>
      <c r="V56" s="74">
        <f t="shared" si="5"/>
      </c>
      <c r="W56" s="70"/>
    </row>
    <row r="57" spans="1:23" s="40" customFormat="1" ht="21.75" customHeight="1">
      <c r="A57" s="102" t="s">
        <v>28</v>
      </c>
      <c r="B57" s="103"/>
      <c r="C57" s="103"/>
      <c r="D57" s="103"/>
      <c r="E57" s="103"/>
      <c r="F57" s="103"/>
      <c r="G57" s="103"/>
      <c r="H57" s="103"/>
      <c r="I57" s="103"/>
      <c r="J57" s="104"/>
      <c r="K57" s="94">
        <f aca="true" t="shared" si="6" ref="K57:U57">SUM(K7:K56)</f>
        <v>2525880</v>
      </c>
      <c r="L57" s="94">
        <f t="shared" si="6"/>
        <v>0</v>
      </c>
      <c r="M57" s="94">
        <f t="shared" si="6"/>
        <v>0</v>
      </c>
      <c r="N57" s="94">
        <f t="shared" si="6"/>
        <v>51.19499999999999</v>
      </c>
      <c r="O57" s="94">
        <f t="shared" si="6"/>
        <v>0</v>
      </c>
      <c r="P57" s="94">
        <f t="shared" si="6"/>
        <v>101.69</v>
      </c>
      <c r="Q57" s="94">
        <f t="shared" si="6"/>
        <v>498.86000000000007</v>
      </c>
      <c r="R57" s="94">
        <f t="shared" si="6"/>
        <v>0</v>
      </c>
      <c r="S57" s="71">
        <f t="shared" si="6"/>
        <v>1426.77546</v>
      </c>
      <c r="T57" s="94">
        <f t="shared" si="6"/>
        <v>227810</v>
      </c>
      <c r="U57" s="94">
        <f t="shared" si="6"/>
        <v>593.2949070599998</v>
      </c>
      <c r="V57" s="72">
        <f t="shared" si="5"/>
        <v>11.087660769939863</v>
      </c>
      <c r="W57" s="73"/>
    </row>
    <row r="58" spans="1:23" s="40" customFormat="1" ht="43.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45"/>
      <c r="Q58" s="45"/>
      <c r="R58" s="76"/>
      <c r="S58" s="76"/>
      <c r="T58" s="47"/>
      <c r="U58" s="47"/>
      <c r="V58" s="47"/>
      <c r="W58" s="47"/>
    </row>
    <row r="59" spans="12:23" s="40" customFormat="1" ht="13.5">
      <c r="L59" s="45"/>
      <c r="M59" s="45"/>
      <c r="N59" s="45"/>
      <c r="O59" s="45"/>
      <c r="P59" s="45"/>
      <c r="Q59" s="45"/>
      <c r="R59" s="47"/>
      <c r="S59" s="78"/>
      <c r="T59" s="78"/>
      <c r="U59" s="78"/>
      <c r="V59" s="78"/>
      <c r="W59" s="78"/>
    </row>
    <row r="60" spans="12:23" s="40" customFormat="1" ht="18" customHeight="1">
      <c r="L60" s="45"/>
      <c r="M60" s="45"/>
      <c r="N60" s="45"/>
      <c r="O60" s="45"/>
      <c r="P60" s="45"/>
      <c r="Q60" s="45"/>
      <c r="R60" s="47"/>
      <c r="S60" s="78"/>
      <c r="T60" s="78"/>
      <c r="U60" s="78"/>
      <c r="V60" s="78"/>
      <c r="W60" s="78"/>
    </row>
    <row r="61" spans="2:23" s="40" customFormat="1" ht="24" customHeight="1">
      <c r="B61" s="11"/>
      <c r="L61" s="45"/>
      <c r="M61" s="45"/>
      <c r="N61" s="45"/>
      <c r="O61" s="45"/>
      <c r="P61" s="45"/>
      <c r="Q61" s="45"/>
      <c r="R61" s="79"/>
      <c r="S61" s="79"/>
      <c r="T61" s="48"/>
      <c r="U61" s="48"/>
      <c r="V61" s="48"/>
      <c r="W61" s="49"/>
    </row>
    <row r="62" spans="12:23" s="40" customFormat="1" ht="15.75" customHeight="1">
      <c r="L62" s="45"/>
      <c r="M62" s="45"/>
      <c r="N62" s="45"/>
      <c r="O62" s="45"/>
      <c r="P62" s="45"/>
      <c r="Q62" s="45"/>
      <c r="R62" s="47"/>
      <c r="S62" s="78"/>
      <c r="T62" s="78"/>
      <c r="U62" s="78"/>
      <c r="V62" s="78"/>
      <c r="W62" s="78"/>
    </row>
    <row r="63" spans="12:23" s="40" customFormat="1" ht="15.75" customHeight="1">
      <c r="L63" s="45"/>
      <c r="M63" s="45"/>
      <c r="N63" s="45"/>
      <c r="O63" s="45"/>
      <c r="P63" s="45"/>
      <c r="Q63" s="45"/>
      <c r="R63" s="47"/>
      <c r="S63" s="78"/>
      <c r="T63" s="78"/>
      <c r="U63" s="78"/>
      <c r="V63" s="78"/>
      <c r="W63" s="78"/>
    </row>
    <row r="64" spans="12:23" s="40" customFormat="1" ht="15">
      <c r="L64" s="45"/>
      <c r="M64" s="45"/>
      <c r="N64" s="45"/>
      <c r="O64" s="45"/>
      <c r="P64" s="45"/>
      <c r="Q64" s="45"/>
      <c r="R64" s="45"/>
      <c r="S64" s="50"/>
      <c r="T64" s="50"/>
      <c r="U64" s="51"/>
      <c r="V64" s="51"/>
      <c r="W64" s="51"/>
    </row>
  </sheetData>
  <sheetProtection password="8F53" sheet="1"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I7:I56">
      <formula1>Вид</formula1>
    </dataValidation>
    <dataValidation type="list" allowBlank="1" showInputMessage="1" showErrorMessage="1" sqref="B7:B56">
      <formula1>Проект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18" sqref="D18:E18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7" t="s">
        <v>57</v>
      </c>
      <c r="E1" s="90">
        <f>YEAR(TODAY())-1</f>
        <v>2017</v>
      </c>
    </row>
    <row r="2" spans="2:5" ht="10.5" customHeight="1">
      <c r="B2" s="15"/>
      <c r="C2" s="16"/>
      <c r="D2" s="16"/>
      <c r="E2" s="16"/>
    </row>
    <row r="3" spans="1:5" ht="15">
      <c r="A3" s="134" t="s">
        <v>59</v>
      </c>
      <c r="B3" s="134"/>
      <c r="C3" s="134"/>
      <c r="D3" s="134"/>
      <c r="E3" s="134"/>
    </row>
    <row r="4" spans="1:5" ht="15.75" customHeight="1">
      <c r="A4" s="134" t="s">
        <v>60</v>
      </c>
      <c r="B4" s="134"/>
      <c r="C4" s="134"/>
      <c r="D4" s="134"/>
      <c r="E4" s="134"/>
    </row>
    <row r="5" spans="1:6" ht="21.75" customHeight="1">
      <c r="A5" s="135" t="s">
        <v>61</v>
      </c>
      <c r="B5" s="135"/>
      <c r="C5" s="135"/>
      <c r="D5" s="135"/>
      <c r="E5" s="135"/>
      <c r="F5" s="17"/>
    </row>
    <row r="6" spans="1:6" ht="30.75" customHeight="1">
      <c r="A6" s="136" t="s">
        <v>58</v>
      </c>
      <c r="B6" s="136"/>
      <c r="C6" s="136"/>
      <c r="D6" s="136"/>
      <c r="E6" s="136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37" t="s">
        <v>94</v>
      </c>
      <c r="B8" s="137"/>
      <c r="C8" s="137"/>
      <c r="D8" s="137"/>
      <c r="E8" s="137"/>
      <c r="F8" s="17"/>
    </row>
    <row r="9" spans="1:5" ht="38.25" customHeight="1">
      <c r="A9" s="85" t="s">
        <v>79</v>
      </c>
      <c r="B9" s="138" t="s">
        <v>84</v>
      </c>
      <c r="C9" s="139"/>
      <c r="D9" s="139"/>
      <c r="E9" s="139"/>
    </row>
    <row r="10" spans="1:5" ht="31.5" customHeight="1">
      <c r="A10" s="85" t="s">
        <v>80</v>
      </c>
      <c r="B10" s="123" t="s">
        <v>123</v>
      </c>
      <c r="C10" s="123"/>
      <c r="D10" s="123"/>
      <c r="E10" s="123"/>
    </row>
    <row r="11" spans="1:5" ht="31.5" customHeight="1">
      <c r="A11" s="86" t="s">
        <v>81</v>
      </c>
      <c r="B11" s="123">
        <v>565430</v>
      </c>
      <c r="C11" s="123"/>
      <c r="D11" s="123"/>
      <c r="E11" s="123"/>
    </row>
    <row r="12" spans="1:6" ht="32.25" customHeight="1">
      <c r="A12" s="125" t="s">
        <v>4</v>
      </c>
      <c r="B12" s="125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125</v>
      </c>
      <c r="B14" s="61" t="s">
        <v>126</v>
      </c>
      <c r="C14" s="61" t="s">
        <v>126</v>
      </c>
      <c r="D14" s="62" t="s">
        <v>127</v>
      </c>
      <c r="E14" s="80">
        <v>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3" t="s">
        <v>77</v>
      </c>
      <c r="B16" s="29"/>
      <c r="C16" s="30"/>
      <c r="D16" s="30"/>
      <c r="E16" s="30"/>
      <c r="F16" s="17"/>
    </row>
    <row r="17" spans="1:6" ht="36" customHeight="1">
      <c r="A17" s="84" t="s">
        <v>55</v>
      </c>
      <c r="B17" s="124" t="s">
        <v>56</v>
      </c>
      <c r="C17" s="124"/>
      <c r="D17" s="124" t="s">
        <v>85</v>
      </c>
      <c r="E17" s="124"/>
      <c r="F17" s="17"/>
    </row>
    <row r="18" spans="1:6" ht="54" customHeight="1">
      <c r="A18" s="63" t="s">
        <v>130</v>
      </c>
      <c r="B18" s="128" t="s">
        <v>131</v>
      </c>
      <c r="C18" s="128"/>
      <c r="D18" s="128" t="s">
        <v>132</v>
      </c>
      <c r="E18" s="128"/>
      <c r="F18" s="17"/>
    </row>
    <row r="19" spans="1:6" ht="21" customHeight="1">
      <c r="A19" s="126"/>
      <c r="B19" s="126"/>
      <c r="C19" s="126"/>
      <c r="D19" s="126"/>
      <c r="E19" s="126"/>
      <c r="F19" s="17"/>
    </row>
    <row r="20" spans="1:6" ht="32.25" customHeight="1">
      <c r="A20" s="129" t="s">
        <v>76</v>
      </c>
      <c r="B20" s="129"/>
      <c r="C20" s="129"/>
      <c r="D20" s="55">
        <v>0.2</v>
      </c>
      <c r="E20" s="75" t="s">
        <v>5</v>
      </c>
      <c r="F20" s="17"/>
    </row>
    <row r="21" spans="1:6" ht="22.5" customHeight="1">
      <c r="A21" s="129" t="s">
        <v>72</v>
      </c>
      <c r="B21" s="129"/>
      <c r="C21" s="129"/>
      <c r="D21" s="88">
        <v>1.4268</v>
      </c>
      <c r="E21" s="75" t="s">
        <v>5</v>
      </c>
      <c r="F21" s="17"/>
    </row>
    <row r="22" spans="1:6" ht="25.5" customHeight="1">
      <c r="A22" s="129"/>
      <c r="B22" s="129"/>
      <c r="C22" s="129"/>
      <c r="D22" s="56">
        <f>D21*100/D20</f>
        <v>713.4</v>
      </c>
      <c r="E22" s="75" t="s">
        <v>8</v>
      </c>
      <c r="F22" s="17"/>
    </row>
    <row r="23" spans="1:6" ht="31.5" customHeight="1">
      <c r="A23" s="133" t="s">
        <v>73</v>
      </c>
      <c r="B23" s="133"/>
      <c r="C23" s="133"/>
      <c r="D23" s="89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2" t="s">
        <v>89</v>
      </c>
      <c r="B25" s="34"/>
      <c r="C25" s="34"/>
      <c r="D25" s="31"/>
      <c r="E25" s="21"/>
      <c r="F25" s="17"/>
    </row>
    <row r="26" spans="1:6" ht="28.5" customHeight="1">
      <c r="A26" s="81" t="s">
        <v>87</v>
      </c>
      <c r="B26" s="130" t="s">
        <v>122</v>
      </c>
      <c r="C26" s="130"/>
      <c r="D26" s="130"/>
      <c r="E26" s="130"/>
      <c r="F26" s="17"/>
    </row>
    <row r="27" spans="1:6" ht="28.5" customHeight="1">
      <c r="A27" s="81" t="s">
        <v>88</v>
      </c>
      <c r="B27" s="130" t="s">
        <v>124</v>
      </c>
      <c r="C27" s="130"/>
      <c r="D27" s="130"/>
      <c r="E27" s="130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">
      <c r="A29" s="64" t="s">
        <v>128</v>
      </c>
      <c r="B29" s="38"/>
      <c r="C29" s="18"/>
      <c r="D29" s="131" t="s">
        <v>86</v>
      </c>
      <c r="E29" s="132"/>
      <c r="F29" s="17"/>
    </row>
    <row r="30" spans="2:6" ht="26.25" customHeight="1">
      <c r="B30" s="17"/>
      <c r="C30" s="17"/>
      <c r="D30" s="127" t="s">
        <v>129</v>
      </c>
      <c r="E30" s="127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4.75">
      <c r="C2" s="3" t="s">
        <v>29</v>
      </c>
      <c r="D2" s="4" t="s">
        <v>30</v>
      </c>
      <c r="F2" s="12"/>
      <c r="G2" s="26"/>
    </row>
    <row r="3" spans="2:10" ht="37.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7.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7.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4.75">
      <c r="B7" s="6"/>
      <c r="C7" s="3" t="s">
        <v>31</v>
      </c>
      <c r="D7" s="5"/>
      <c r="G7" s="25"/>
      <c r="H7" s="5" t="s">
        <v>37</v>
      </c>
      <c r="J7" s="5"/>
    </row>
    <row r="8" spans="3:8" ht="12">
      <c r="C8" s="5" t="s">
        <v>38</v>
      </c>
      <c r="D8" s="5"/>
      <c r="F8" s="3"/>
      <c r="G8" s="25"/>
      <c r="H8" s="5" t="s">
        <v>38</v>
      </c>
    </row>
    <row r="9" spans="3:7" ht="12">
      <c r="C9" s="3"/>
      <c r="D9" s="3"/>
      <c r="E9" s="3"/>
      <c r="F9" s="3"/>
      <c r="G9" s="25"/>
    </row>
    <row r="10" spans="4:7" ht="12">
      <c r="D10" s="3"/>
      <c r="E10" s="3"/>
      <c r="F10" s="3"/>
      <c r="G10" s="22"/>
    </row>
    <row r="11" spans="6:7" ht="12">
      <c r="F11" s="4"/>
      <c r="G11" s="22"/>
    </row>
    <row r="12" spans="4:7" ht="12.75">
      <c r="D12" s="57" t="s">
        <v>78</v>
      </c>
      <c r="F12" s="4"/>
      <c r="G12" s="26"/>
    </row>
    <row r="13" spans="2:7" ht="15">
      <c r="B13" s="53" t="s">
        <v>90</v>
      </c>
      <c r="D13" s="58" t="s">
        <v>82</v>
      </c>
      <c r="F13" s="4"/>
      <c r="G13" s="22"/>
    </row>
    <row r="14" spans="2:7" ht="30.75">
      <c r="B14" s="53" t="s">
        <v>91</v>
      </c>
      <c r="D14" s="58" t="s">
        <v>83</v>
      </c>
      <c r="F14" s="4"/>
      <c r="G14" s="22"/>
    </row>
    <row r="15" spans="2:7" ht="30.75">
      <c r="B15" s="53" t="s">
        <v>92</v>
      </c>
      <c r="D15" s="59" t="s">
        <v>84</v>
      </c>
      <c r="F15" s="4"/>
      <c r="G15" s="22"/>
    </row>
    <row r="16" spans="2:7" ht="14.25">
      <c r="B16" s="53" t="s">
        <v>93</v>
      </c>
      <c r="F16" s="4"/>
      <c r="G16" s="22"/>
    </row>
    <row r="17" ht="14.2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USER</cp:lastModifiedBy>
  <cp:lastPrinted>2017-12-13T07:05:39Z</cp:lastPrinted>
  <dcterms:created xsi:type="dcterms:W3CDTF">1996-10-14T23:33:28Z</dcterms:created>
  <dcterms:modified xsi:type="dcterms:W3CDTF">2018-02-23T13:59:39Z</dcterms:modified>
  <cp:category/>
  <cp:version/>
  <cp:contentType/>
  <cp:contentStatus/>
</cp:coreProperties>
</file>